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Q:\RPO WL 2.1.1\Pozyczka OZE (157)\8. DOKUMENTACJA POŻYCZKOWA OZE\dokumenty po połączeniu\"/>
    </mc:Choice>
  </mc:AlternateContent>
  <xr:revisionPtr revIDLastSave="0" documentId="13_ncr:1_{C308964D-65D1-4FB2-9581-8B632481CAF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arametry" sheetId="2" r:id="rId1"/>
    <sheet name="Efektywnosc" sheetId="1" r:id="rId2"/>
    <sheet name="Wskazniki emisji" sheetId="3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___________________C" localSheetId="2">[1]Qco!$A$3:$I$27</definedName>
    <definedName name="_____________________C">[2]Qco!$A$3:$I$27</definedName>
    <definedName name="____________________C" localSheetId="2">[1]Qco!$A$3:$I$27</definedName>
    <definedName name="____________________C">[2]Qco!$A$3:$I$27</definedName>
    <definedName name="___________________C" localSheetId="2">[3]Qco!$A$3:$I$27</definedName>
    <definedName name="___________________C">[4]Qco!$A$3:$I$27</definedName>
    <definedName name="__________________C" localSheetId="2">[5]Qco!$A$3:$I$27</definedName>
    <definedName name="__________________C">[6]Qco!$A$3:$I$27</definedName>
    <definedName name="_________________C" localSheetId="2">[5]Qco!$A$3:$I$27</definedName>
    <definedName name="_________________C">[6]Qco!$A$3:$I$27</definedName>
    <definedName name="________________C" localSheetId="2">[5]Qco!$A$3:$I$27</definedName>
    <definedName name="________________C">[6]Qco!$A$3:$I$27</definedName>
    <definedName name="_______________C" localSheetId="2">[1]Qco!$A$3:$I$27</definedName>
    <definedName name="_______________C">[2]Qco!$A$3:$I$27</definedName>
    <definedName name="______________C" localSheetId="2">[1]Qco!$A$3:$I$27</definedName>
    <definedName name="______________C">[2]Qco!$A$3:$I$27</definedName>
    <definedName name="_____________C" localSheetId="2">[1]Qco!$A$3:$I$27</definedName>
    <definedName name="_____________C">[2]Qco!$A$3:$I$27</definedName>
    <definedName name="____________C" localSheetId="2">[1]Qco!$A$3:$I$27</definedName>
    <definedName name="____________C">[5]Qco!$A$3:$I$27</definedName>
    <definedName name="___________C" localSheetId="2">[1]Qco!$A$3:$I$27</definedName>
    <definedName name="___________C">[5]Qco!$A$3:$I$27</definedName>
    <definedName name="__________C" localSheetId="2">[1]Qco!$A$3:$I$27</definedName>
    <definedName name="__________C">[2]Qco!$A$3:$I$27</definedName>
    <definedName name="_________C" localSheetId="2">[1]Qco!$A$3:$I$27</definedName>
    <definedName name="_________C">[5]Qco!$A$3:$I$27</definedName>
    <definedName name="________C" localSheetId="2">[1]Qco!$A$3:$I$27</definedName>
    <definedName name="________C">[2]Qco!$A$3:$I$27</definedName>
    <definedName name="_______C" localSheetId="2">[5]Qco!$A$3:$I$27</definedName>
    <definedName name="_______C">[6]Qco!$A$3:$I$27</definedName>
    <definedName name="______C" localSheetId="2">[3]Qco!$A$3:$I$27</definedName>
    <definedName name="______C">[4]Qco!$A$3:$I$27</definedName>
    <definedName name="_____C" localSheetId="2">[1]Qco!$A$3:$I$27</definedName>
    <definedName name="_____C">[2]Qco!$A$3:$I$27</definedName>
    <definedName name="____C" localSheetId="2">[3]Qco!$A$3:$I$27</definedName>
    <definedName name="____C">[4]Qco!$A$3:$I$27</definedName>
    <definedName name="___C" localSheetId="2">[1]Qco!$A$3:$I$27</definedName>
    <definedName name="___C">[2]Qco!$A$3:$I$27</definedName>
    <definedName name="__123Graph_BWYKRES6" localSheetId="2" hidden="1">[7]temperat!#REF!</definedName>
    <definedName name="__123Graph_BWYKRES6" hidden="1">[7]temperat!#REF!</definedName>
    <definedName name="__123Graph_CWYKRES6" localSheetId="2" hidden="1">[7]temperat!#REF!</definedName>
    <definedName name="__123Graph_CWYKRES6" hidden="1">[7]temperat!#REF!</definedName>
    <definedName name="__123Graph_DWYKRES6" localSheetId="2" hidden="1">[7]temperat!#REF!</definedName>
    <definedName name="__123Graph_DWYKRES6" hidden="1">[7]temperat!#REF!</definedName>
    <definedName name="__C" localSheetId="2">[1]Qco!$A$3:$I$27</definedName>
    <definedName name="__C">[2]Qco!$A$3:$I$27</definedName>
    <definedName name="_AtRisk_SimSetting_AutomaticallyGenerateReports" hidden="1">TRUE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0</definedName>
    <definedName name="_AtRisk_SimSetting_ReportsList" hidden="1">2047</definedName>
    <definedName name="_AtRisk_SimSetting_SimNameCount" hidden="1">0</definedName>
    <definedName name="_AtRisk_SimSetting_SmartSensitivityAnalysisEnabled" hidden="1">TRUE</definedName>
    <definedName name="_AtRisk_SimSetting_StdRecalcBehavior" hidden="1">1</definedName>
    <definedName name="_AtRisk_SimSetting_StdRecalcWithoutRiskStatic" hidden="1">0</definedName>
    <definedName name="_AtRisk_SimSetting_StdRecalcWithoutRiskStaticPercentile" hidden="1">0.5</definedName>
    <definedName name="_C" localSheetId="2">[1]Qco!$A$3:$I$27</definedName>
    <definedName name="_C">[2]Qco!$A$3:$I$27</definedName>
    <definedName name="_Fill" hidden="1">[7]temperat!$A$2:$A$49</definedName>
    <definedName name="_MAG1" localSheetId="2">#REF!</definedName>
    <definedName name="_MAG1">#REF!</definedName>
    <definedName name="_MAG11" localSheetId="2">[8]Zap!#REF!</definedName>
    <definedName name="_MAG11">[8]Zap!#REF!</definedName>
    <definedName name="_Order1" hidden="1">0</definedName>
    <definedName name="_pog1" localSheetId="2">#REF!</definedName>
    <definedName name="_pog1">#REF!</definedName>
    <definedName name="_pog10" localSheetId="2">#REF!</definedName>
    <definedName name="_pog10">#REF!</definedName>
    <definedName name="_pog2" localSheetId="2">#REF!</definedName>
    <definedName name="_pog2">#REF!</definedName>
    <definedName name="_pog3" localSheetId="2">#REF!</definedName>
    <definedName name="_pog3">#REF!</definedName>
    <definedName name="_pog4" localSheetId="2">#REF!</definedName>
    <definedName name="_pog4">#REF!</definedName>
    <definedName name="_pog5" localSheetId="2">#REF!</definedName>
    <definedName name="_pog5">#REF!</definedName>
    <definedName name="_pog6" localSheetId="2">#REF!</definedName>
    <definedName name="_pog6">#REF!</definedName>
    <definedName name="_pog7" localSheetId="2">#REF!</definedName>
    <definedName name="_pog7">#REF!</definedName>
    <definedName name="_pog8" localSheetId="2">#REF!</definedName>
    <definedName name="_pog8">#REF!</definedName>
    <definedName name="_pog9" localSheetId="2">#REF!</definedName>
    <definedName name="_pog9">#REF!</definedName>
    <definedName name="_reg2" localSheetId="2" hidden="1">#REF!</definedName>
    <definedName name="_reg2" hidden="1">#REF!</definedName>
    <definedName name="_Regression_Out" localSheetId="2" hidden="1">#REF!</definedName>
    <definedName name="_Regression_Out" hidden="1">#REF!</definedName>
    <definedName name="_Regression_X" localSheetId="2" hidden="1">#REF!</definedName>
    <definedName name="_Regression_X" hidden="1">#REF!</definedName>
    <definedName name="_Regression_Y" localSheetId="2" hidden="1">#REF!</definedName>
    <definedName name="_Regression_Y" hidden="1">#REF!</definedName>
    <definedName name="A" localSheetId="2">#REF!</definedName>
    <definedName name="A">#REF!</definedName>
    <definedName name="aa" localSheetId="2">#REF!</definedName>
    <definedName name="aa">#REF!</definedName>
    <definedName name="aaa" localSheetId="2" hidden="1">[7]temperat!#REF!</definedName>
    <definedName name="aaa" hidden="1">[7]temperat!#REF!</definedName>
    <definedName name="aaaa" localSheetId="2">#REF!</definedName>
    <definedName name="aaaa">#REF!</definedName>
    <definedName name="aaaaa" localSheetId="2">#REF!</definedName>
    <definedName name="aaaaa">#REF!</definedName>
    <definedName name="aaaaaaa" localSheetId="2">#REF!</definedName>
    <definedName name="aaaaaaa">#REF!</definedName>
    <definedName name="aaad" localSheetId="2" hidden="1">[7]temperat!#REF!</definedName>
    <definedName name="aaad" hidden="1">[7]temperat!#REF!</definedName>
    <definedName name="aaas" localSheetId="2" hidden="1">[7]temperat!#REF!</definedName>
    <definedName name="aaas" hidden="1">[7]temperat!#REF!</definedName>
    <definedName name="aaasss" localSheetId="2">#REF!</definedName>
    <definedName name="aaasss">#REF!</definedName>
    <definedName name="aab" localSheetId="2" hidden="1">[7]temperat!#REF!</definedName>
    <definedName name="aab" hidden="1">[7]temperat!#REF!</definedName>
    <definedName name="aac" localSheetId="2">#REF!</definedName>
    <definedName name="aac">#REF!</definedName>
    <definedName name="aad" localSheetId="2">#REF!</definedName>
    <definedName name="aad">#REF!</definedName>
    <definedName name="aae" localSheetId="2">#REF!</definedName>
    <definedName name="aae">#REF!</definedName>
    <definedName name="aaf" localSheetId="2">[9]zalozenia_wyniki!#REF!</definedName>
    <definedName name="aaf">[10]zalozenia_wyniki!#REF!</definedName>
    <definedName name="aag" localSheetId="2">#REF!</definedName>
    <definedName name="aag">#REF!</definedName>
    <definedName name="aah" localSheetId="2">#REF!</definedName>
    <definedName name="aah">#REF!</definedName>
    <definedName name="aai" localSheetId="2">#REF!</definedName>
    <definedName name="aai">#REF!</definedName>
    <definedName name="aao" localSheetId="2">[9]zalozenia_wyniki!#REF!</definedName>
    <definedName name="aao">[10]zalozenia_wyniki!#REF!</definedName>
    <definedName name="aap" localSheetId="2">[11]zalozenia_wyniki!#REF!</definedName>
    <definedName name="aap">[12]zalozenia_wyniki!#REF!</definedName>
    <definedName name="aaq" localSheetId="2">[9]zalozenia_wyniki!#REF!</definedName>
    <definedName name="aaq">[10]zalozenia_wyniki!#REF!</definedName>
    <definedName name="aar" localSheetId="2">[9]zalozenia_wyniki!#REF!</definedName>
    <definedName name="aar">[10]zalozenia_wyniki!#REF!</definedName>
    <definedName name="aau" localSheetId="2">[11]zalozenia_wyniki!#REF!</definedName>
    <definedName name="aau">[12]zalozenia_wyniki!#REF!</definedName>
    <definedName name="aav" localSheetId="2">[11]zalozenia_wyniki!#REF!</definedName>
    <definedName name="aav">[12]zalozenia_wyniki!#REF!</definedName>
    <definedName name="aaw" localSheetId="2">[11]zalozenia_wyniki!#REF!</definedName>
    <definedName name="aaw">[12]zalozenia_wyniki!#REF!</definedName>
    <definedName name="aax" localSheetId="2">[11]zalozenia_wyniki!#REF!</definedName>
    <definedName name="aax">[12]zalozenia_wyniki!#REF!</definedName>
    <definedName name="aay" localSheetId="2">[9]zalozenia_wyniki!#REF!</definedName>
    <definedName name="aay">[10]zalozenia_wyniki!#REF!</definedName>
    <definedName name="aaz" localSheetId="2">#REF!</definedName>
    <definedName name="aaz">#REF!</definedName>
    <definedName name="aiec" localSheetId="2">#REF!</definedName>
    <definedName name="aiec">#REF!</definedName>
    <definedName name="AIFC" localSheetId="2">#REF!</definedName>
    <definedName name="AIFC">#REF!</definedName>
    <definedName name="amortyzacja_bilansowa_od_początku_roku">'[13]krosno -&gt; grupę, amortyzację'!$M$2:$M$16384</definedName>
    <definedName name="approved_grant_rate" localSheetId="2">'[14]część I,II,III'!$J$41</definedName>
    <definedName name="approved_grant_rate">'[15]część I,II,III'!$J$41</definedName>
    <definedName name="as" localSheetId="2" hidden="1">#REF!</definedName>
    <definedName name="as" hidden="1">#REF!</definedName>
    <definedName name="B" localSheetId="2">#REF!</definedName>
    <definedName name="B">#REF!</definedName>
    <definedName name="base" localSheetId="2">#REF!</definedName>
    <definedName name="base">#REF!</definedName>
    <definedName name="_xlnm.Database" localSheetId="2">#REF!</definedName>
    <definedName name="_xlnm.Database">#REF!</definedName>
    <definedName name="BE_ec_tar" localSheetId="2">#REF!</definedName>
    <definedName name="BE_ec_tar">#REF!</definedName>
    <definedName name="BE_tariff" localSheetId="2">#REF!</definedName>
    <definedName name="BE_tariff">#REF!</definedName>
    <definedName name="BuiltIn_Print_Area">[16]F!$A$1:$H$34</definedName>
    <definedName name="BuiltIn_Print_Area___0" localSheetId="2">#REF!</definedName>
    <definedName name="BuiltIn_Print_Area___0">#REF!</definedName>
    <definedName name="Ceny_paliwa" localSheetId="2">[11]zalozenia_wyniki!#REF!</definedName>
    <definedName name="Ceny_paliwa">[12]zalozenia_wyniki!#REF!</definedName>
    <definedName name="Ceny_paliwa_podstawowego" localSheetId="2">[9]zalozenia_wyniki!#REF!</definedName>
    <definedName name="Ceny_paliwa_podstawowego">[10]zalozenia_wyniki!#REF!</definedName>
    <definedName name="CF_other" localSheetId="2">#REF!</definedName>
    <definedName name="CF_other">#REF!</definedName>
    <definedName name="Commitment_fee" localSheetId="2">'[17]Loan Schedule1'!$B$8</definedName>
    <definedName name="Commitment_fee">'[18]Loan Schedule1'!$B$8</definedName>
    <definedName name="conn" localSheetId="2">#REF!</definedName>
    <definedName name="conn">#REF!</definedName>
    <definedName name="cost_breakdown_annual_total" localSheetId="2">'[14]część I,II,III'!$C$77:$I$77</definedName>
    <definedName name="cost_breakdown_annual_total">'[15]część I,II,III'!$C$77:$I$77</definedName>
    <definedName name="cost_breakdown_annual_total_0" localSheetId="2">'[14]część I,II,III'!$C$77</definedName>
    <definedName name="cost_breakdown_annual_total_0">'[15]część I,II,III'!$C$77</definedName>
    <definedName name="cost_breakdown_annual_total_1" localSheetId="2">'[14]część I,II,III'!$D$77</definedName>
    <definedName name="cost_breakdown_annual_total_1">'[15]część I,II,III'!$D$77</definedName>
    <definedName name="cost_breakdown_annual_total_2" localSheetId="2">'[14]część I,II,III'!$E$77</definedName>
    <definedName name="cost_breakdown_annual_total_2">'[15]część I,II,III'!$E$77</definedName>
    <definedName name="cost_breakdown_annual_total_3" localSheetId="2">'[14]część I,II,III'!$F$77</definedName>
    <definedName name="cost_breakdown_annual_total_3">'[15]część I,II,III'!$F$77</definedName>
    <definedName name="coverage" localSheetId="2">#REF!</definedName>
    <definedName name="coverage">#REF!</definedName>
    <definedName name="coverage2005" localSheetId="2">#REF!</definedName>
    <definedName name="coverage2005">#REF!</definedName>
    <definedName name="Cykl_p_acenia_zobowi_zań_w_dniach">[19]FO1NOWE!$G$1:$G$65536,[19]FO1NOWE!$B$90:$AZ$90,[19]FO1NOWE!$B$92:$AZ$92,[19]FO1NOWE!$B$94:$AZ$94</definedName>
    <definedName name="Cykl_ści_gania_nale_ności_w_dniach">[19]FO1NOWE!$G$1:$G$65536,[19]FO1NOWE!$B$90:$AZ$90,[19]FO1NOWE!$B$92:$AZ$92</definedName>
    <definedName name="Cykl_zapasów__w_dniach">[19]FO1NOWE!$G$1:$G$65536,[19]FO1NOWE!$B$90:$AZ$90</definedName>
    <definedName name="cze_99" localSheetId="2">#REF!</definedName>
    <definedName name="cze_99">#REF!</definedName>
    <definedName name="D" localSheetId="2">#REF!</definedName>
    <definedName name="D">#REF!</definedName>
    <definedName name="dd" localSheetId="2">#REF!</definedName>
    <definedName name="dd">#REF!</definedName>
    <definedName name="ddddd" localSheetId="2">#REF!</definedName>
    <definedName name="ddddd">#REF!</definedName>
    <definedName name="ddfdfff" localSheetId="2">#REF!</definedName>
    <definedName name="ddfdfff">#REF!</definedName>
    <definedName name="delay" localSheetId="2">#REF!</definedName>
    <definedName name="delay">#REF!</definedName>
    <definedName name="DEMAND" localSheetId="2">#REF!</definedName>
    <definedName name="DEMAND">#REF!</definedName>
    <definedName name="dep" localSheetId="2">[20]Jaroszow1!#REF!</definedName>
    <definedName name="dep">[21]Jaroszow1!#REF!</definedName>
    <definedName name="disbursement_datevalue" localSheetId="2">'[14]część V'!$D$48:$O$48</definedName>
    <definedName name="disbursement_datevalue">'[15]część V'!$D$48:$O$48</definedName>
    <definedName name="dr_monthlist_0" localSheetId="2">'[14]część V'!$D$35:$O$35</definedName>
    <definedName name="dr_monthlist_0">'[15]część V'!$D$35:$O$35</definedName>
    <definedName name="dr_monthlist_1" localSheetId="2">'[14]część V'!$D$36:$O$36</definedName>
    <definedName name="dr_monthlist_1">'[15]część V'!$D$36:$O$36</definedName>
    <definedName name="dr_monthlist_10" localSheetId="2">'[14]część V'!$D$45:$O$45</definedName>
    <definedName name="dr_monthlist_10">'[15]część V'!$D$45:$O$45</definedName>
    <definedName name="dr_monthlist_10_0" localSheetId="2">'[14]część V'!$D$45</definedName>
    <definedName name="dr_monthlist_10_0">'[15]część V'!$D$45</definedName>
    <definedName name="dr_monthlist_11" localSheetId="2">'[14]część V'!$D$46:$O$46</definedName>
    <definedName name="dr_monthlist_11">'[15]część V'!$D$46:$O$46</definedName>
    <definedName name="dr_monthlist_2" localSheetId="2">'[14]część V'!$D$37:$O$37</definedName>
    <definedName name="dr_monthlist_2">'[15]część V'!$D$37:$O$37</definedName>
    <definedName name="dr_monthlist_3" localSheetId="2">'[14]część V'!$D$38:$O$38</definedName>
    <definedName name="dr_monthlist_3">'[15]część V'!$D$38:$O$38</definedName>
    <definedName name="dr_monthlist_4" localSheetId="2">'[14]część V'!$D$39:$O$39</definedName>
    <definedName name="dr_monthlist_4">'[15]część V'!$D$39:$O$39</definedName>
    <definedName name="dr_monthlist_5" localSheetId="2">'[14]część V'!$D$40:$O$40</definedName>
    <definedName name="dr_monthlist_5">'[15]część V'!$D$40:$O$40</definedName>
    <definedName name="dr_monthlist_6" localSheetId="2">'[14]część V'!$D$41:$O$41</definedName>
    <definedName name="dr_monthlist_6">'[15]część V'!$D$41:$O$41</definedName>
    <definedName name="dr_monthlist_7" localSheetId="2">'[14]część V'!$D$42:$O$42</definedName>
    <definedName name="dr_monthlist_7">'[15]część V'!$D$42:$O$42</definedName>
    <definedName name="dr_monthlist_8" localSheetId="2">'[14]część V'!$D$43:$O$43</definedName>
    <definedName name="dr_monthlist_8">'[15]część V'!$D$43:$O$43</definedName>
    <definedName name="dr_monthlist_9" localSheetId="2">'[14]część V'!$D$44:$O$44</definedName>
    <definedName name="dr_monthlist_9">'[15]część V'!$D$44:$O$44</definedName>
    <definedName name="Dwuklik_1" localSheetId="2">[14]VBA!$D$1</definedName>
    <definedName name="Dwuklik_1">[15]VBA!$D$1</definedName>
    <definedName name="Dwuklik_2" localSheetId="2">[14]VBA!$D$2</definedName>
    <definedName name="Dwuklik_2">[15]VBA!$D$2</definedName>
    <definedName name="E" localSheetId="2">#REF!</definedName>
    <definedName name="E">#REF!</definedName>
    <definedName name="E_BENEFITS" localSheetId="2">#REF!</definedName>
    <definedName name="E_BENEFITS">#REF!</definedName>
    <definedName name="e_i" localSheetId="2">#REF!</definedName>
    <definedName name="e_i">#REF!</definedName>
    <definedName name="e_p" localSheetId="2">#REF!</definedName>
    <definedName name="e_p">#REF!</definedName>
    <definedName name="EBCA" localSheetId="2">#REF!</definedName>
    <definedName name="EBCA">#REF!</definedName>
    <definedName name="EC_COST" localSheetId="2">#REF!</definedName>
    <definedName name="EC_COST">#REF!</definedName>
    <definedName name="ec_subs" localSheetId="2">#REF!</definedName>
    <definedName name="ec_subs">#REF!</definedName>
    <definedName name="EE" localSheetId="2">#REF!</definedName>
    <definedName name="EE">#REF!</definedName>
    <definedName name="eeeeee" localSheetId="2">#REF!</definedName>
    <definedName name="eeeeee">#REF!</definedName>
    <definedName name="eirr" localSheetId="2">#REF!</definedName>
    <definedName name="eirr">#REF!</definedName>
    <definedName name="Elevation" localSheetId="2">[22]Chojnice_2009!$D$51</definedName>
    <definedName name="Elevation">[23]Chojnice_2009!$D$51</definedName>
    <definedName name="eligible_expense_category_0" localSheetId="2">'[14]część I,II,III'!$C$65:$I$65</definedName>
    <definedName name="eligible_expense_category_0">'[15]część I,II,III'!$C$65:$I$65</definedName>
    <definedName name="eligible_expense_category_1" localSheetId="2">'[14]część I,II,III'!$C$66:$I$66</definedName>
    <definedName name="eligible_expense_category_1">'[15]część I,II,III'!$C$66:$I$66</definedName>
    <definedName name="eligible_expense_category_2" localSheetId="2">'[14]część I,II,III'!$C$67:$I$67</definedName>
    <definedName name="eligible_expense_category_2">'[15]część I,II,III'!$C$67:$I$67</definedName>
    <definedName name="eligible_expense_category_3" localSheetId="2">'[14]część I,II,III'!$C$68:$I$68</definedName>
    <definedName name="eligible_expense_category_3">'[15]część I,II,III'!$C$68:$I$68</definedName>
    <definedName name="eligible_expense_category_4" localSheetId="2">'[14]część I,II,III'!$C$69:$I$69</definedName>
    <definedName name="eligible_expense_category_4">'[15]część I,II,III'!$C$69:$I$69</definedName>
    <definedName name="eligible_expense_category_6" localSheetId="2">'[14]część I,II,III'!$C$70:$I$70</definedName>
    <definedName name="eligible_expense_category_6">'[15]część I,II,III'!$C$70:$I$70</definedName>
    <definedName name="eligible_expense_category_7" localSheetId="2">'[14]część I,II,III'!$C$71:$I$71</definedName>
    <definedName name="eligible_expense_category_7">'[15]część I,II,III'!$C$71:$I$71</definedName>
    <definedName name="eligible_expense_category_8" localSheetId="2">'[14]część I,II,III'!$C$72:$I$72</definedName>
    <definedName name="eligible_expense_category_8">'[15]część I,II,III'!$C$72:$I$72</definedName>
    <definedName name="enpv" localSheetId="2">#REF!</definedName>
    <definedName name="enpv">#REF!</definedName>
    <definedName name="eocc" localSheetId="2">#REF!</definedName>
    <definedName name="eocc">#REF!</definedName>
    <definedName name="Excel_BuiltIn_Database_0" localSheetId="2">#REF!</definedName>
    <definedName name="Excel_BuiltIn_Database_0">#REF!</definedName>
    <definedName name="Excel_BuiltIn_Recorder_0" localSheetId="2">#REF!</definedName>
    <definedName name="Excel_BuiltIn_Recorder_0">#REF!</definedName>
    <definedName name="F" localSheetId="2">#REF!</definedName>
    <definedName name="F">#REF!</definedName>
    <definedName name="FBCA" localSheetId="2">#REF!</definedName>
    <definedName name="FBCA">#REF!</definedName>
    <definedName name="FCC" localSheetId="2">#REF!</definedName>
    <definedName name="FCC">#REF!</definedName>
    <definedName name="fff" localSheetId="2">#REF!</definedName>
    <definedName name="fff">#REF!</definedName>
    <definedName name="FINCOST" localSheetId="2">#REF!</definedName>
    <definedName name="FINCOST">#REF!</definedName>
    <definedName name="firr" localSheetId="2">#REF!</definedName>
    <definedName name="firr">#REF!</definedName>
    <definedName name="fnpv" localSheetId="2">#REF!</definedName>
    <definedName name="fnpv">#REF!</definedName>
    <definedName name="gdp" localSheetId="2">#REF!</definedName>
    <definedName name="gdp">#REF!</definedName>
    <definedName name="grand_total_disbursed_eur" localSheetId="2">'[14]część I,II,III'!$C$43:$C$43</definedName>
    <definedName name="grand_total_disbursed_eur">'[15]część I,II,III'!$C$43:$C$43</definedName>
    <definedName name="grand_total_funded_eur" localSheetId="2">'[14]część I,II,III'!$C$41:$C$41</definedName>
    <definedName name="grand_total_funded_eur">'[15]część I,II,III'!$C$41:$C$41</definedName>
    <definedName name="growth" localSheetId="2">#REF!</definedName>
    <definedName name="growth">#REF!</definedName>
    <definedName name="II._PALIWA" localSheetId="2">[9]zalozenia_wyniki!#REF!</definedName>
    <definedName name="II._PALIWA">[10]zalozenia_wyniki!#REF!</definedName>
    <definedName name="III_Robocizna" localSheetId="2">[11]zalozenia_wyniki!#REF!</definedName>
    <definedName name="III_Robocizna">[12]zalozenia_wyniki!#REF!</definedName>
    <definedName name="III_ZATRUDNIENIE_I_PŁACE" localSheetId="2">[9]zalozenia_wyniki!#REF!</definedName>
    <definedName name="III_ZATRUDNIENIE_I_PŁACE">[10]zalozenia_wyniki!#REF!</definedName>
    <definedName name="Ilosc_Dzialan" localSheetId="2">[14]Sumy_posrednie!$C$2</definedName>
    <definedName name="Ilosc_Dzialan">[15]Sumy_posrednie!$C$2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NAMES_REVISION_DATE_" hidden="1">40679.5514814815</definedName>
    <definedName name="IQ_NTM" hidden="1">6000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V._NAKŁADY_INWESTYCYJNE" localSheetId="2">[9]zalozenia_wyniki!#REF!</definedName>
    <definedName name="IV._NAKŁADY_INWESTYCYJNE">[10]zalozenia_wyniki!#REF!</definedName>
    <definedName name="IV_Naklady" localSheetId="2">[11]zalozenia_wyniki!#REF!</definedName>
    <definedName name="IV_Naklady">[12]zalozenia_wyniki!#REF!</definedName>
    <definedName name="jump" localSheetId="2">[20]Jaroszow1!#REF!</definedName>
    <definedName name="jump">[21]Jaroszow1!#REF!</definedName>
    <definedName name="KAPITA_Y_W_ASNE">[19]FO1NOWE!$B$60,[19]FO1NOWE!$B$60:$AZ$60</definedName>
    <definedName name="kasa" localSheetId="2">#REF!</definedName>
    <definedName name="kasa">#REF!</definedName>
    <definedName name="kasa_w" localSheetId="2">#REF!</definedName>
    <definedName name="kasa_w">#REF!</definedName>
    <definedName name="kasa_w2" localSheetId="2">#REF!</definedName>
    <definedName name="kasa_w2">#REF!</definedName>
    <definedName name="kasa1" localSheetId="2">#REF!</definedName>
    <definedName name="kasa1">#REF!</definedName>
    <definedName name="kasa1_w" localSheetId="2">#REF!</definedName>
    <definedName name="kasa1_w">#REF!</definedName>
    <definedName name="kasa1_w2" localSheetId="2">#REF!</definedName>
    <definedName name="kasa1_w2">#REF!</definedName>
    <definedName name="kasa10" localSheetId="2">#REF!</definedName>
    <definedName name="kasa10">#REF!</definedName>
    <definedName name="kasa2" localSheetId="2">#REF!</definedName>
    <definedName name="kasa2">#REF!</definedName>
    <definedName name="kasa2_w" localSheetId="2">#REF!</definedName>
    <definedName name="kasa2_w">#REF!</definedName>
    <definedName name="kasa2_w2" localSheetId="2">#REF!</definedName>
    <definedName name="kasa2_w2">#REF!</definedName>
    <definedName name="kasa3" localSheetId="2">#REF!</definedName>
    <definedName name="kasa3">#REF!</definedName>
    <definedName name="kasa3_w" localSheetId="2">#REF!</definedName>
    <definedName name="kasa3_w">#REF!</definedName>
    <definedName name="kasa3_w2" localSheetId="2">#REF!</definedName>
    <definedName name="kasa3_w2">#REF!</definedName>
    <definedName name="kasa4" localSheetId="2">#REF!</definedName>
    <definedName name="kasa4">#REF!</definedName>
    <definedName name="kasa4_w" localSheetId="2">#REF!</definedName>
    <definedName name="kasa4_w">#REF!</definedName>
    <definedName name="kasa4_w2" localSheetId="2">#REF!</definedName>
    <definedName name="kasa4_w2">#REF!</definedName>
    <definedName name="kasa5" localSheetId="2">#REF!</definedName>
    <definedName name="kasa5">#REF!</definedName>
    <definedName name="kasa5_w" localSheetId="2">#REF!</definedName>
    <definedName name="kasa5_w">#REF!</definedName>
    <definedName name="kasa5_w2" localSheetId="2">#REF!</definedName>
    <definedName name="kasa5_w2">#REF!</definedName>
    <definedName name="kasa6" localSheetId="2">#REF!</definedName>
    <definedName name="kasa6">#REF!</definedName>
    <definedName name="kasa6_w" localSheetId="2">#REF!</definedName>
    <definedName name="kasa6_w">#REF!</definedName>
    <definedName name="kasa6_w2" localSheetId="2">#REF!</definedName>
    <definedName name="kasa6_w2">#REF!</definedName>
    <definedName name="kasa7" localSheetId="2">#REF!</definedName>
    <definedName name="kasa7">#REF!</definedName>
    <definedName name="kasa8" localSheetId="2">#REF!</definedName>
    <definedName name="kasa8">#REF!</definedName>
    <definedName name="kasa9" localSheetId="2">#REF!</definedName>
    <definedName name="kasa9">#REF!</definedName>
    <definedName name="Koszty">[24]Koszty!$A$1:$J$253</definedName>
    <definedName name="kredyt" localSheetId="2">#REF!</definedName>
    <definedName name="kredyt">#REF!</definedName>
    <definedName name="kredyt_w" localSheetId="2">#REF!</definedName>
    <definedName name="kredyt_w">#REF!</definedName>
    <definedName name="kredyt_w2" localSheetId="2">#REF!</definedName>
    <definedName name="kredyt_w2">#REF!</definedName>
    <definedName name="kredyt1" localSheetId="2">#REF!</definedName>
    <definedName name="kredyt1">#REF!</definedName>
    <definedName name="kredyt1_w" localSheetId="2">#REF!</definedName>
    <definedName name="kredyt1_w">#REF!</definedName>
    <definedName name="kredyt1_w2" localSheetId="2">#REF!</definedName>
    <definedName name="kredyt1_w2">#REF!</definedName>
    <definedName name="kredyt10" localSheetId="2">#REF!</definedName>
    <definedName name="kredyt10">#REF!</definedName>
    <definedName name="kredyt2" localSheetId="2">#REF!</definedName>
    <definedName name="kredyt2">#REF!</definedName>
    <definedName name="kredyt2_w" localSheetId="2">#REF!</definedName>
    <definedName name="kredyt2_w">#REF!</definedName>
    <definedName name="kredyt2_w2" localSheetId="2">#REF!</definedName>
    <definedName name="kredyt2_w2">#REF!</definedName>
    <definedName name="kredyt3" localSheetId="2">#REF!</definedName>
    <definedName name="kredyt3">#REF!</definedName>
    <definedName name="kredyt3_w" localSheetId="2">#REF!</definedName>
    <definedName name="kredyt3_w">#REF!</definedName>
    <definedName name="kredyt3_w2" localSheetId="2">#REF!</definedName>
    <definedName name="kredyt3_w2">#REF!</definedName>
    <definedName name="kredyt4" localSheetId="2">#REF!</definedName>
    <definedName name="kredyt4">#REF!</definedName>
    <definedName name="kredyt4_w" localSheetId="2">#REF!</definedName>
    <definedName name="kredyt4_w">#REF!</definedName>
    <definedName name="kredyt4_w2" localSheetId="2">#REF!</definedName>
    <definedName name="kredyt4_w2">#REF!</definedName>
    <definedName name="kredyt5" localSheetId="2">#REF!</definedName>
    <definedName name="kredyt5">#REF!</definedName>
    <definedName name="kredyt5_w" localSheetId="2">#REF!</definedName>
    <definedName name="kredyt5_w">#REF!</definedName>
    <definedName name="kredyt5_w2" localSheetId="2">#REF!</definedName>
    <definedName name="kredyt5_w2">#REF!</definedName>
    <definedName name="kredyt6" localSheetId="2">#REF!</definedName>
    <definedName name="kredyt6">#REF!</definedName>
    <definedName name="kredyt6_w" localSheetId="2">#REF!</definedName>
    <definedName name="kredyt6_w">#REF!</definedName>
    <definedName name="kredyt6_w2" localSheetId="2">#REF!</definedName>
    <definedName name="kredyt6_w2">#REF!</definedName>
    <definedName name="kredyt7" localSheetId="2">#REF!</definedName>
    <definedName name="kredyt7">#REF!</definedName>
    <definedName name="kredyt8" localSheetId="2">#REF!</definedName>
    <definedName name="kredyt8">#REF!</definedName>
    <definedName name="kredyt9" localSheetId="2">#REF!</definedName>
    <definedName name="kredyt9">#REF!</definedName>
    <definedName name="kwota_Rocz_koszt_Kwal_2013" localSheetId="2">[14]Sumy_posrednie!$D$19:$AM$19</definedName>
    <definedName name="kwota_Rocz_koszt_Kwal_2013">[15]Sumy_posrednie!$D$19:$AM$19</definedName>
    <definedName name="kwota_Rocz_koszt_Kwal_2015" localSheetId="2">[14]Sumy_posrednie!$D$21:$AM$21</definedName>
    <definedName name="kwota_Rocz_koszt_Kwal_2015">[15]Sumy_posrednie!$D$21:$AM$21</definedName>
    <definedName name="kwota_Rocz_koszt_Kwal_2016" localSheetId="2">[14]Sumy_posrednie!$D$22:$AM$22</definedName>
    <definedName name="kwota_Rocz_koszt_Kwal_2016">[15]Sumy_posrednie!$D$22:$AM$22</definedName>
    <definedName name="kwota_Rocz_koszt_Kwal_2017" localSheetId="2">[14]Sumy_posrednie!$D$23:$AM$23</definedName>
    <definedName name="kwota_Rocz_koszt_Kwal_2017">[15]Sumy_posrednie!$D$23:$AM$23</definedName>
    <definedName name="kwota_Rocz_koszt_nieKwal_2013" localSheetId="2">[14]Sumy_posrednie!$D$33:$AM$33</definedName>
    <definedName name="kwota_Rocz_koszt_nieKwal_2013">[15]Sumy_posrednie!$D$33:$AM$33</definedName>
    <definedName name="kwota_Rocz_koszt_nieKwal_2015" localSheetId="2">[14]Sumy_posrednie!$D$35:$AM$35</definedName>
    <definedName name="kwota_Rocz_koszt_nieKwal_2015">[15]Sumy_posrednie!$D$35:$AM$35</definedName>
    <definedName name="kwota_Rocz_koszt_nieKwal_2016" localSheetId="2">[14]Sumy_posrednie!$D$36:$AM$36</definedName>
    <definedName name="kwota_Rocz_koszt_nieKwal_2016">[15]Sumy_posrednie!$D$36:$AM$36</definedName>
    <definedName name="kwota_Rocz_koszt_nieKwal_2017" localSheetId="2">[14]Sumy_posrednie!$D$37:$AM$37</definedName>
    <definedName name="kwota_Rocz_koszt_nieKwal_2017">[15]Sumy_posrednie!$D$37:$AM$37</definedName>
    <definedName name="kwota_Rocz_nieref_koszt_Kwal_2013" localSheetId="2">[14]Sumy_posrednie!$D$26:$AM$26</definedName>
    <definedName name="kwota_Rocz_nieref_koszt_Kwal_2013">[15]Sumy_posrednie!$D$26:$AM$26</definedName>
    <definedName name="kwota_Rocz_nieref_koszt_Kwal_2015" localSheetId="2">[14]Sumy_posrednie!$D$28:$AM$28</definedName>
    <definedName name="kwota_Rocz_nieref_koszt_Kwal_2015">[15]Sumy_posrednie!$D$28:$AM$28</definedName>
    <definedName name="kwota_Rocz_nieref_koszt_Kwal_2016" localSheetId="2">[14]Sumy_posrednie!$D$29:$AM$29</definedName>
    <definedName name="kwota_Rocz_nieref_koszt_Kwal_2016">[15]Sumy_posrednie!$D$29:$AM$29</definedName>
    <definedName name="kwota_Rocz_nieref_koszt_Kwal_2017" localSheetId="2">[14]Sumy_posrednie!$D$30:$AM$30</definedName>
    <definedName name="kwota_Rocz_nieref_koszt_Kwal_2017">[15]Sumy_posrednie!$D$30:$AM$30</definedName>
    <definedName name="L_Finansowanie_Projektu" localSheetId="2">[14]Listy!$Q:$Q</definedName>
    <definedName name="L_Finansowanie_Projektu">[15]Listy!$Q:$Q</definedName>
    <definedName name="L_Forma_Prawna_A" localSheetId="2">[14]Listy!$O:$O</definedName>
    <definedName name="L_Forma_Prawna_A">[15]Listy!$O:$O</definedName>
    <definedName name="L_Forma_Prawna_B" localSheetId="2">[14]Listy!$P:$P</definedName>
    <definedName name="L_Forma_Prawna_B">[15]Listy!$P:$P</definedName>
    <definedName name="L_FUndusz_Op_1" localSheetId="2">[14]Listy!$H:$H</definedName>
    <definedName name="L_FUndusz_Op_1">[15]Listy!$H:$H</definedName>
    <definedName name="L_Miesiac" localSheetId="2">[14]Listy!$M:$M</definedName>
    <definedName name="L_Miesiac">[15]Listy!$M:$M</definedName>
    <definedName name="L_Pom_Pub_5_1_3" localSheetId="2">[14]Listy!$U:$U</definedName>
    <definedName name="L_Pom_Pub_5_1_3">[15]Listy!$U:$U</definedName>
    <definedName name="L_PrawdWyst" localSheetId="2">[14]Listy!$D:$D</definedName>
    <definedName name="L_PrawdWyst">[15]Listy!$D:$D</definedName>
    <definedName name="L_Program" localSheetId="2">[14]Listy!$B:$B</definedName>
    <definedName name="L_Program">[15]Listy!$B:$B</definedName>
    <definedName name="L_Rodzaj_Forma_Prawna" localSheetId="2">[14]Listy!$S:$S</definedName>
    <definedName name="L_Rodzaj_Forma_Prawna">[15]Listy!$S:$S</definedName>
    <definedName name="L_Rok" localSheetId="2">[14]Listy!$N:$N</definedName>
    <definedName name="L_Rok">[15]Listy!$N:$N</definedName>
    <definedName name="L_TAK_NIE_NIEDOTYCZY" localSheetId="2">[14]Listy!$V:$V</definedName>
    <definedName name="L_TAK_NIE_NIEDOTYCZY">[15]Listy!$V:$V</definedName>
    <definedName name="L_TakNie" localSheetId="2">[14]Listy!$E:$E</definedName>
    <definedName name="L_TakNie">[15]Listy!$E:$E</definedName>
    <definedName name="L_TypProjektu" localSheetId="2">[14]Listy!$A:$A</definedName>
    <definedName name="L_TypProjektu">[15]Listy!$A:$A</definedName>
    <definedName name="L_Wazne" localSheetId="2">[14]Listy!$C:$C</definedName>
    <definedName name="L_Wazne">[15]Listy!$C:$C</definedName>
    <definedName name="last_pir_date" localSheetId="2">'[14]część I,II,III'!$I$36:$I$36</definedName>
    <definedName name="last_pir_date">'[15]część I,II,III'!$I$36:$I$36</definedName>
    <definedName name="Latitude" localSheetId="2">[22]Chojnice_2009!$D$49</definedName>
    <definedName name="Latitude">[23]Chojnice_2009!$D$49</definedName>
    <definedName name="lcd" localSheetId="2">#REF!</definedName>
    <definedName name="lcd">#REF!</definedName>
    <definedName name="life" localSheetId="2">#REF!</definedName>
    <definedName name="life">#REF!</definedName>
    <definedName name="loan1" localSheetId="2">[20]Jaroszow1!#REF!</definedName>
    <definedName name="loan1">[21]Jaroszow1!#REF!</definedName>
    <definedName name="loan2" localSheetId="2">[20]Jaroszow1!#REF!</definedName>
    <definedName name="loan2">[21]Jaroszow1!#REF!</definedName>
    <definedName name="loan3" localSheetId="2">[20]Jaroszow1!#REF!</definedName>
    <definedName name="loan3">[21]Jaroszow1!#REF!</definedName>
    <definedName name="Longitude" localSheetId="2">[22]Chojnice_2009!$D$50</definedName>
    <definedName name="Longitude">[23]Chojnice_2009!$D$50</definedName>
    <definedName name="mies_koszt_kwal" localSheetId="2">[14]Sumy_posrednie!$D$15:$AM$15</definedName>
    <definedName name="mies_koszt_kwal">[15]Sumy_posrednie!$D$15:$AM$15</definedName>
    <definedName name="mies_koszt_nieKwal" localSheetId="2">[14]Sumy_posrednie!$D$17:$AM$17</definedName>
    <definedName name="mies_koszt_nieKwal">[15]Sumy_posrednie!$D$17:$AM$17</definedName>
    <definedName name="mies_nieref_koszt_Kwa" localSheetId="2">[14]Sumy_posrednie!$D$16:$AM$16</definedName>
    <definedName name="mies_nieref_koszt_Kwa">[15]Sumy_posrednie!$D$16:$AM$16</definedName>
    <definedName name="monthly_fund_date" localSheetId="2">[14]Sumy_posrednie!$D$7:$AM$7</definedName>
    <definedName name="monthly_fund_date">[15]Sumy_posrednie!$D$7:$AM$7</definedName>
    <definedName name="monthly_fund_datevalue" localSheetId="2">[14]Sumy_posrednie!$D$8:$AM$8</definedName>
    <definedName name="monthly_fund_datevalue">[15]Sumy_posrednie!$D$8:$AM$8</definedName>
    <definedName name="months_of_year" localSheetId="2">[14]List!$C$3:$N$3</definedName>
    <definedName name="months_of_year">[15]List!$C$3:$N$3</definedName>
    <definedName name="Nakl_szczegolowe" localSheetId="2">[11]zalozenia_wyniki!#REF!</definedName>
    <definedName name="Nakl_szczegolowe">[12]zalozenia_wyniki!#REF!</definedName>
    <definedName name="NAKŁADY_INWESTYCYJNE_SZCZEGÓŁY" localSheetId="2">[9]zalozenia_wyniki!#REF!</definedName>
    <definedName name="NAKŁADY_INWESTYCYJNE_SZCZEGÓŁY">[10]zalozenia_wyniki!#REF!</definedName>
    <definedName name="non_eligible_expense_category" localSheetId="2">'[14]część I,II,III'!$C$84:$I$84</definedName>
    <definedName name="non_eligible_expense_category">'[15]część I,II,III'!$C$84:$I$84</definedName>
    <definedName name="NPV" localSheetId="2">#REF!</definedName>
    <definedName name="NPV">#REF!</definedName>
    <definedName name="obszar" localSheetId="2">#REF!</definedName>
    <definedName name="obszar">#REF!</definedName>
    <definedName name="_xlnm.Print_Area" localSheetId="1">Efektywnosc!$B$1:$V$65</definedName>
    <definedName name="Oprocentowanie2" localSheetId="2">[25]koszty!#REF!</definedName>
    <definedName name="Oprocentowanie2">[26]koszty!#REF!</definedName>
    <definedName name="other_eligible_expense_category_0" localSheetId="2">'[14]część I,II,III'!$C$73:$I$73</definedName>
    <definedName name="other_eligible_expense_category_0">'[15]część I,II,III'!$C$73:$I$73</definedName>
    <definedName name="other_eligible_expense_category_1" localSheetId="2">'[14]część I,II,III'!$C$74:$I$74</definedName>
    <definedName name="other_eligible_expense_category_1">'[15]część I,II,III'!$C$74:$I$74</definedName>
    <definedName name="other_eligible_expense_category_2" localSheetId="2">'[14]część I,II,III'!$C$75:$I$75</definedName>
    <definedName name="other_eligible_expense_category_2">'[15]część I,II,III'!$C$75:$I$75</definedName>
    <definedName name="other_eligible_expense_category_3" localSheetId="2">'[14]część I,II,III'!$C$76:$I$76</definedName>
    <definedName name="other_eligible_expense_category_3">'[15]część I,II,III'!$C$76:$I$76</definedName>
    <definedName name="P_Podatek_4_5_1" localSheetId="2">[14]Wniosek!$P$141</definedName>
    <definedName name="P_Podatek_4_5_1">[15]Wniosek!$P$141</definedName>
    <definedName name="P_USERS" localSheetId="2">#REF!</definedName>
    <definedName name="P_USERS">#REF!</definedName>
    <definedName name="Paliwa" localSheetId="2">[11]zalozenia_wyniki!#REF!</definedName>
    <definedName name="Paliwa">[12]zalozenia_wyniki!#REF!</definedName>
    <definedName name="piped_water_1996" localSheetId="2">#REF!</definedName>
    <definedName name="piped_water_1996">#REF!</definedName>
    <definedName name="pir1_actual_start_datevalue" localSheetId="2">'[14]część V'!$C$32</definedName>
    <definedName name="pir1_actual_start_datevalue">'[15]część V'!$C$32</definedName>
    <definedName name="pog" localSheetId="2">#REF!</definedName>
    <definedName name="pog">#REF!</definedName>
    <definedName name="pog_w" localSheetId="2">#REF!</definedName>
    <definedName name="pog_w">#REF!</definedName>
    <definedName name="pog_w2" localSheetId="2">#REF!</definedName>
    <definedName name="pog_w2">#REF!</definedName>
    <definedName name="pog1_w" localSheetId="2">#REF!</definedName>
    <definedName name="pog1_w">#REF!</definedName>
    <definedName name="pog1_w2" localSheetId="2">#REF!</definedName>
    <definedName name="pog1_w2">#REF!</definedName>
    <definedName name="pog2_w" localSheetId="2">#REF!</definedName>
    <definedName name="pog2_w">#REF!</definedName>
    <definedName name="pog2_w2" localSheetId="2">#REF!</definedName>
    <definedName name="pog2_w2">#REF!</definedName>
    <definedName name="pog3_w" localSheetId="2">#REF!</definedName>
    <definedName name="pog3_w">#REF!</definedName>
    <definedName name="pog3_w2" localSheetId="2">#REF!</definedName>
    <definedName name="pog3_w2">#REF!</definedName>
    <definedName name="pog4_w" localSheetId="2">#REF!</definedName>
    <definedName name="pog4_w">#REF!</definedName>
    <definedName name="pog4_w2" localSheetId="2">#REF!</definedName>
    <definedName name="pog4_w2">#REF!</definedName>
    <definedName name="pog5_w" localSheetId="2">#REF!</definedName>
    <definedName name="pog5_w">#REF!</definedName>
    <definedName name="pog5_w2" localSheetId="2">#REF!</definedName>
    <definedName name="pog5_w2">#REF!</definedName>
    <definedName name="pog6_w" localSheetId="2">#REF!</definedName>
    <definedName name="pog6_w">#REF!</definedName>
    <definedName name="pog6_w2" localSheetId="2">#REF!</definedName>
    <definedName name="pog6_w2">#REF!</definedName>
    <definedName name="project_planned_completion_datevalue" localSheetId="2">[14]Sumy_posrednie!$B$6</definedName>
    <definedName name="project_planned_completion_datevalue">[15]Sumy_posrednie!$B$6</definedName>
    <definedName name="project_planned_start" localSheetId="2">'[14]część I,II,III'!$C$36</definedName>
    <definedName name="project_planned_start">'[15]część I,II,III'!$C$36</definedName>
    <definedName name="project_planned_start_datevalue" localSheetId="2">[14]Sumy_posrednie!$B$5</definedName>
    <definedName name="project_planned_start_datevalue">[15]Sumy_posrednie!$B$5</definedName>
    <definedName name="prowizja" localSheetId="2">[25]Założenia!#REF!</definedName>
    <definedName name="prowizja">[26]Założenia!#REF!</definedName>
    <definedName name="qq" localSheetId="2">#REF!</definedName>
    <definedName name="qq">#REF!</definedName>
    <definedName name="qqqqq" localSheetId="2">#REF!</definedName>
    <definedName name="qqqqq">#REF!</definedName>
    <definedName name="rat" localSheetId="2">[25]Założenia!#REF!</definedName>
    <definedName name="rat">[26]Założenia!#REF!</definedName>
    <definedName name="regx2" localSheetId="2" hidden="1">#REF!</definedName>
    <definedName name="regx2" hidden="1">#REF!</definedName>
    <definedName name="_xlnm.Recorder" localSheetId="2">#REF!</definedName>
    <definedName name="_xlnm.Recorder">#REF!</definedName>
    <definedName name="Rentowność_dzia_alności_podstawowej">[19]FO1NOWE!$B$104:$AZ$104,[19]FO1NOWE!$B$105:$AZ$105</definedName>
    <definedName name="repay1" localSheetId="2">[20]Jaroszow1!#REF!</definedName>
    <definedName name="repay1">[21]Jaroszow1!#REF!</definedName>
    <definedName name="repay2" localSheetId="2">[20]Jaroszow1!#REF!</definedName>
    <definedName name="repay2">[21]Jaroszow1!#REF!</definedName>
    <definedName name="repay3" localSheetId="2">[20]Jaroszow1!#REF!</definedName>
    <definedName name="repay3">[21]Jaroszow1!#REF!</definedName>
    <definedName name="report_period_end_month_datevalue" localSheetId="2">'[14]część V'!$D$34:$O$34</definedName>
    <definedName name="report_period_end_month_datevalue">'[15]część V'!$D$34:$O$34</definedName>
    <definedName name="report_period_end_month_datevalue_0" localSheetId="2">'[14]część V'!$D$34</definedName>
    <definedName name="report_period_end_month_datevalue_0">'[15]część V'!$D$34</definedName>
    <definedName name="report_period_end_month_datevalue_1" localSheetId="2">'[14]część V'!$E$34</definedName>
    <definedName name="report_period_end_month_datevalue_1">'[15]część V'!$E$34</definedName>
    <definedName name="report_period_end_month_datevalue_10" localSheetId="2">'[14]część V'!$N$34</definedName>
    <definedName name="report_period_end_month_datevalue_10">'[15]część V'!$N$34</definedName>
    <definedName name="report_period_end_month_datevalue_2" localSheetId="2">'[14]część V'!$F$34</definedName>
    <definedName name="report_period_end_month_datevalue_2">'[15]część V'!$F$34</definedName>
    <definedName name="report_period_end_month_datevalue_3" localSheetId="2">'[14]część V'!$G$34</definedName>
    <definedName name="report_period_end_month_datevalue_3">'[15]część V'!$G$34</definedName>
    <definedName name="report_period_end_month_datevalue_4" localSheetId="2">'[14]część V'!$H$34</definedName>
    <definedName name="report_period_end_month_datevalue_4">'[15]część V'!$H$34</definedName>
    <definedName name="report_period_end_month_datevalue_5" localSheetId="2">'[14]część V'!$I$34</definedName>
    <definedName name="report_period_end_month_datevalue_5">'[15]część V'!$I$34</definedName>
    <definedName name="report_period_end_month_datevalue_6" localSheetId="2">'[14]część V'!$J$34</definedName>
    <definedName name="report_period_end_month_datevalue_6">'[15]część V'!$J$34</definedName>
    <definedName name="report_period_end_month_datevalue_7" localSheetId="2">'[14]część V'!$K$34</definedName>
    <definedName name="report_period_end_month_datevalue_7">'[15]część V'!$K$34</definedName>
    <definedName name="report_period_end_month_datevalue_8" localSheetId="2">'[14]część V'!$L$34</definedName>
    <definedName name="report_period_end_month_datevalue_8">'[15]część V'!$L$34</definedName>
    <definedName name="report_period_end_month_datevalue_9" localSheetId="2">'[14]część V'!$M$34</definedName>
    <definedName name="report_period_end_month_datevalue_9">'[15]część V'!$M$34</definedName>
    <definedName name="report_period_end_month_text" localSheetId="2">'[14]część V'!$D$16:$O$16</definedName>
    <definedName name="report_period_end_month_text">'[15]część V'!$D$16:$O$16</definedName>
    <definedName name="report_period_start_month_datevalue" localSheetId="2">'[14]część V'!$D$33:$O$33</definedName>
    <definedName name="report_period_start_month_datevalue">'[15]część V'!$D$33:$O$33</definedName>
    <definedName name="report_period_start_month_datevalue_0" localSheetId="2">'[14]część V'!$D$33</definedName>
    <definedName name="report_period_start_month_datevalue_0">'[15]część V'!$D$33</definedName>
    <definedName name="report_period_start_month_datevalue_1" localSheetId="2">'[14]część V'!$E$33</definedName>
    <definedName name="report_period_start_month_datevalue_1">'[15]część V'!$E$33</definedName>
    <definedName name="report_period_start_month_datevalue_10" localSheetId="2">'[14]część V'!$N$33</definedName>
    <definedName name="report_period_start_month_datevalue_10">'[15]część V'!$N$33</definedName>
    <definedName name="report_period_start_month_datevalue_2" localSheetId="2">'[14]część V'!$F$33</definedName>
    <definedName name="report_period_start_month_datevalue_2">'[15]część V'!$F$33</definedName>
    <definedName name="report_period_start_month_datevalue_3" localSheetId="2">'[14]część V'!$G$33</definedName>
    <definedName name="report_period_start_month_datevalue_3">'[15]część V'!$G$33</definedName>
    <definedName name="report_period_start_month_datevalue_4" localSheetId="2">'[14]część V'!$H$33</definedName>
    <definedName name="report_period_start_month_datevalue_4">'[15]część V'!$H$33</definedName>
    <definedName name="report_period_start_month_datevalue_5" localSheetId="2">'[14]część V'!$I$33</definedName>
    <definedName name="report_period_start_month_datevalue_5">'[15]część V'!$I$33</definedName>
    <definedName name="report_period_start_month_datevalue_6" localSheetId="2">'[14]część V'!$J$33</definedName>
    <definedName name="report_period_start_month_datevalue_6">'[15]część V'!$J$33</definedName>
    <definedName name="report_period_start_month_datevalue_7" localSheetId="2">'[14]część V'!$K$33</definedName>
    <definedName name="report_period_start_month_datevalue_7">'[15]część V'!$K$33</definedName>
    <definedName name="report_period_start_month_datevalue_8" localSheetId="2">'[14]część V'!$L$33</definedName>
    <definedName name="report_period_start_month_datevalue_8">'[15]część V'!$L$33</definedName>
    <definedName name="report_period_start_month_datevalue_9" localSheetId="2">'[14]część V'!$M$33</definedName>
    <definedName name="report_period_start_month_datevalue_9">'[15]część V'!$M$33</definedName>
    <definedName name="REVENUES" localSheetId="2">#REF!</definedName>
    <definedName name="REVENUES">#REF!</definedName>
    <definedName name="RGK">'[13]krosno -&gt; grupę, amortyzację'!$J$2:$J$16384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TRUE</definedName>
    <definedName name="RiskMonitorConvergence" hidden="1">FALSE</definedName>
    <definedName name="RiskNumIterations" hidden="1">1000</definedName>
    <definedName name="RiskNumSimulations" hidden="1">1</definedName>
    <definedName name="RiskPauseOnError" hidden="1">TRUE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2</definedName>
    <definedName name="RiskStandardRecalc" hidden="1">2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FALSE</definedName>
    <definedName name="Rocz_koszt_Kwal_2013" localSheetId="2">[14]Sumy_posrednie!$C$19</definedName>
    <definedName name="Rocz_koszt_Kwal_2013">[15]Sumy_posrednie!$C$19</definedName>
    <definedName name="Rocz_koszt_Kwal_2014" localSheetId="2">[14]Sumy_posrednie!$C$20</definedName>
    <definedName name="Rocz_koszt_Kwal_2014">[15]Sumy_posrednie!$C$20</definedName>
    <definedName name="Rocz_koszt_nieKwal_2013" localSheetId="2">[14]Sumy_posrednie!$C$33</definedName>
    <definedName name="Rocz_koszt_nieKwal_2013">[15]Sumy_posrednie!$C$33</definedName>
    <definedName name="Rocz_koszt_nieKwal_2014" localSheetId="2">[14]Sumy_posrednie!$C$34</definedName>
    <definedName name="Rocz_koszt_nieKwal_2014">[15]Sumy_posrednie!$C$34</definedName>
    <definedName name="Rocz_koszt_nieKwal_2015" localSheetId="2">[14]Sumy_posrednie!$C$35</definedName>
    <definedName name="Rocz_koszt_nieKwal_2015">[15]Sumy_posrednie!$C$35</definedName>
    <definedName name="Rocz_koszt_nieKwal_2016" localSheetId="2">[14]Sumy_posrednie!$C$36</definedName>
    <definedName name="Rocz_koszt_nieKwal_2016">[15]Sumy_posrednie!$C$36</definedName>
    <definedName name="Rocz_koszt_nieKwal_2017" localSheetId="2">[14]Sumy_posrednie!$C$37</definedName>
    <definedName name="Rocz_koszt_nieKwal_2017">[15]Sumy_posrednie!$C$37</definedName>
    <definedName name="Rocz_koszt_nieKwal_2018" localSheetId="2">[14]Sumy_posrednie!$C$38</definedName>
    <definedName name="Rocz_koszt_nieKwal_2018">[15]Sumy_posrednie!$C$38</definedName>
    <definedName name="Rocz_nieref_koszt_Kwal_2013" localSheetId="2">[14]Sumy_posrednie!$C$26</definedName>
    <definedName name="Rocz_nieref_koszt_Kwal_2013">[15]Sumy_posrednie!$C$26</definedName>
    <definedName name="Rocz_nieref_koszt_Kwal_2014" localSheetId="2">[14]Sumy_posrednie!$C$27</definedName>
    <definedName name="Rocz_nieref_koszt_Kwal_2014">[15]Sumy_posrednie!$C$27</definedName>
    <definedName name="Rocz_nieref_koszt_Kwal_2015" localSheetId="2">[14]Sumy_posrednie!$C$28</definedName>
    <definedName name="Rocz_nieref_koszt_Kwal_2015">[15]Sumy_posrednie!$C$28</definedName>
    <definedName name="Rocz_nieref_koszt_Kwal_2016" localSheetId="2">[14]Sumy_posrednie!$C$29</definedName>
    <definedName name="Rocz_nieref_koszt_Kwal_2016">[15]Sumy_posrednie!$C$29</definedName>
    <definedName name="Rocz_nieref_koszt_Kwal_2017" localSheetId="2">[14]Sumy_posrednie!$C$30</definedName>
    <definedName name="Rocz_nieref_koszt_Kwal_2017">[15]Sumy_posrednie!$C$30</definedName>
    <definedName name="Rocz_nieref_koszt_Kwal_2018" localSheetId="2">[14]Sumy_posrednie!$C$31</definedName>
    <definedName name="Rocz_nieref_koszt_Kwal_2018">[15]Sumy_posrednie!$C$31</definedName>
    <definedName name="rofa" localSheetId="2">[20]Jaroszow1!#REF!</definedName>
    <definedName name="rofa">[21]Jaroszow1!#REF!</definedName>
    <definedName name="Rok1_w" localSheetId="2">#REF!</definedName>
    <definedName name="Rok1_w">#REF!</definedName>
    <definedName name="Rok1_w2" localSheetId="2">#REF!</definedName>
    <definedName name="Rok1_w2">#REF!</definedName>
    <definedName name="Rok10_w" localSheetId="2">#REF!</definedName>
    <definedName name="Rok10_w">#REF!</definedName>
    <definedName name="Rok2_w" localSheetId="2">#REF!</definedName>
    <definedName name="Rok2_w">#REF!</definedName>
    <definedName name="Rok2_w2" localSheetId="2">#REF!</definedName>
    <definedName name="Rok2_w2">#REF!</definedName>
    <definedName name="Rok3_w" localSheetId="2">#REF!</definedName>
    <definedName name="Rok3_w">#REF!</definedName>
    <definedName name="Rok3_w2" localSheetId="2">#REF!</definedName>
    <definedName name="Rok3_w2">#REF!</definedName>
    <definedName name="Rok4_w" localSheetId="2">#REF!</definedName>
    <definedName name="Rok4_w">#REF!</definedName>
    <definedName name="Rok4_w2" localSheetId="2">#REF!</definedName>
    <definedName name="Rok4_w2">#REF!</definedName>
    <definedName name="Rok5_w" localSheetId="2">#REF!</definedName>
    <definedName name="Rok5_w">#REF!</definedName>
    <definedName name="Rok5_w2" localSheetId="2">#REF!</definedName>
    <definedName name="Rok5_w2">#REF!</definedName>
    <definedName name="Rok6_w" localSheetId="2">#REF!</definedName>
    <definedName name="Rok6_w">#REF!</definedName>
    <definedName name="Rok6_w2" localSheetId="2">#REF!</definedName>
    <definedName name="Rok6_w2">#REF!</definedName>
    <definedName name="Rok7_w" localSheetId="2">#REF!</definedName>
    <definedName name="Rok7_w">#REF!</definedName>
    <definedName name="Rok8_w" localSheetId="2">#REF!</definedName>
    <definedName name="Rok8_w">#REF!</definedName>
    <definedName name="Rok9_w" localSheetId="2">#REF!</definedName>
    <definedName name="Rok9_w">#REF!</definedName>
    <definedName name="rrr" localSheetId="2">#REF!</definedName>
    <definedName name="rrr">#REF!</definedName>
    <definedName name="SA" localSheetId="2">#REF!</definedName>
    <definedName name="SA">#REF!</definedName>
    <definedName name="sa_eb" localSheetId="2">#REF!</definedName>
    <definedName name="sa_eb">#REF!</definedName>
    <definedName name="sa_inv" localSheetId="2">#REF!</definedName>
    <definedName name="sa_inv">#REF!</definedName>
    <definedName name="SD" localSheetId="2">#REF!</definedName>
    <definedName name="SD">#REF!</definedName>
    <definedName name="SDD" localSheetId="2">#REF!</definedName>
    <definedName name="SDD">#REF!</definedName>
    <definedName name="SERF" localSheetId="2">#REF!</definedName>
    <definedName name="SERF">#REF!</definedName>
    <definedName name="sg" localSheetId="2">[11]zalozenia_wyniki!#REF!</definedName>
    <definedName name="sg">[12]zalozenia_wyniki!#REF!</definedName>
    <definedName name="ss" localSheetId="2" hidden="1">#REF!</definedName>
    <definedName name="ss" hidden="1">#REF!</definedName>
    <definedName name="ssssss" localSheetId="2">#REF!</definedName>
    <definedName name="ssssss">#REF!</definedName>
    <definedName name="sum_cost_breakdown_annual_total" localSheetId="2">'[14]część I,II,III'!$J$77</definedName>
    <definedName name="sum_cost_breakdown_annual_total">'[15]część I,II,III'!$J$77</definedName>
    <definedName name="sum_eligible_expense_category_0" localSheetId="2">'[14]część I,II,III'!$J$65</definedName>
    <definedName name="sum_eligible_expense_category_0">'[15]część I,II,III'!$J$65</definedName>
    <definedName name="sum_eligible_expense_category_1" localSheetId="2">'[14]część I,II,III'!$J$66</definedName>
    <definedName name="sum_eligible_expense_category_1">'[15]część I,II,III'!$J$66</definedName>
    <definedName name="sum_eligible_expense_category_2" localSheetId="2">'[14]część I,II,III'!$J$67</definedName>
    <definedName name="sum_eligible_expense_category_2">'[15]część I,II,III'!$J$67</definedName>
    <definedName name="sum_eligible_expense_category_3" localSheetId="2">'[14]część I,II,III'!$J$68</definedName>
    <definedName name="sum_eligible_expense_category_3">'[15]część I,II,III'!$J$68</definedName>
    <definedName name="sum_eligible_expense_category_4" localSheetId="2">'[14]część I,II,III'!$J$69</definedName>
    <definedName name="sum_eligible_expense_category_4">'[15]część I,II,III'!$J$69</definedName>
    <definedName name="sum_eligible_expense_category_6" localSheetId="2">'[14]część I,II,III'!$J$70</definedName>
    <definedName name="sum_eligible_expense_category_6">'[15]część I,II,III'!$J$70</definedName>
    <definedName name="sum_eligible_expense_category_7" localSheetId="2">'[14]część I,II,III'!$J$71</definedName>
    <definedName name="sum_eligible_expense_category_7">'[15]część I,II,III'!$J$71</definedName>
    <definedName name="sum_eligible_expense_category_8" localSheetId="2">'[14]część I,II,III'!$J$72</definedName>
    <definedName name="sum_eligible_expense_category_8">'[15]część I,II,III'!$J$72</definedName>
    <definedName name="sum_non_el_ex" localSheetId="2">'[14]część I,II,III'!$J$84</definedName>
    <definedName name="sum_non_el_ex">'[15]część I,II,III'!$J$84</definedName>
    <definedName name="sum_other_eligible_expense_category_0" localSheetId="2">'[14]część I,II,III'!$J$73</definedName>
    <definedName name="sum_other_eligible_expense_category_0">'[15]część I,II,III'!$J$73</definedName>
    <definedName name="sum_other_eligible_expense_category_1" localSheetId="2">'[14]część I,II,III'!$J$74</definedName>
    <definedName name="sum_other_eligible_expense_category_1">'[15]część I,II,III'!$J$74</definedName>
    <definedName name="sum_other_eligible_expense_category_2" localSheetId="2">'[14]część I,II,III'!$J$75</definedName>
    <definedName name="sum_other_eligible_expense_category_2">'[15]część I,II,III'!$J$75</definedName>
    <definedName name="sum_total_eligible_expenses" localSheetId="2">'[14]część I,II,III'!$J$80</definedName>
    <definedName name="sum_total_eligible_expenses">'[15]część I,II,III'!$J$80</definedName>
    <definedName name="sum_total_project_cost" localSheetId="2">'[14]część I,II,III'!$J$85</definedName>
    <definedName name="sum_total_project_cost">'[15]część I,II,III'!$J$85</definedName>
    <definedName name="SUMA" localSheetId="2">#REF!</definedName>
    <definedName name="SUMA">#REF!</definedName>
    <definedName name="SUMA_GBA" localSheetId="2">#REF!</definedName>
    <definedName name="SUMA_GBA">#REF!</definedName>
    <definedName name="SUMA_KK" localSheetId="2">#REF!</definedName>
    <definedName name="SUMA_KK">#REF!</definedName>
    <definedName name="SUMMA" localSheetId="2">#REF!</definedName>
    <definedName name="SUMMA">#REF!</definedName>
    <definedName name="SWR" localSheetId="2">#REF!</definedName>
    <definedName name="SWR">#REF!</definedName>
    <definedName name="SWRF" localSheetId="2">#REF!</definedName>
    <definedName name="SWRF">#REF!</definedName>
    <definedName name="TAB.4" localSheetId="2">#REF!</definedName>
    <definedName name="TAB.4">#REF!</definedName>
    <definedName name="tax" localSheetId="2">[20]Jaroszow1!#REF!</definedName>
    <definedName name="tax">[21]Jaroszow1!#REF!</definedName>
    <definedName name="total_eligible_expenses_2" localSheetId="2">'[14]część I,II,III'!$E$80</definedName>
    <definedName name="total_eligible_expenses_2">'[15]część I,II,III'!$E$80</definedName>
    <definedName name="total_project_cost" localSheetId="2">'[14]część I,II,III'!$C$85:$I$85</definedName>
    <definedName name="total_project_cost">'[15]część I,II,III'!$C$85:$I$85</definedName>
    <definedName name="total_water_ec_1996" localSheetId="2">#REF!</definedName>
    <definedName name="total_water_ec_1996">#REF!</definedName>
    <definedName name="ttt" localSheetId="2">#REF!</definedName>
    <definedName name="ttt">#REF!</definedName>
    <definedName name="tttttt" localSheetId="2">#REF!</definedName>
    <definedName name="tttttt">#REF!</definedName>
    <definedName name="tttttttt" localSheetId="2">#REF!</definedName>
    <definedName name="tttttttt">#REF!</definedName>
    <definedName name="turb" localSheetId="2">[11]zalozenia_wyniki!#REF!</definedName>
    <definedName name="turb">[12]zalozenia_wyniki!#REF!</definedName>
    <definedName name="turb_2" localSheetId="2">[11]zalozenia_wyniki!#REF!</definedName>
    <definedName name="turb_2">[12]zalozenia_wyniki!#REF!</definedName>
    <definedName name="Turbina_Nr_1" localSheetId="2">[9]zalozenia_wyniki!#REF!</definedName>
    <definedName name="Turbina_Nr_1">[10]zalozenia_wyniki!#REF!</definedName>
    <definedName name="Turbina_Nr_2" localSheetId="2">[9]zalozenia_wyniki!#REF!</definedName>
    <definedName name="Turbina_Nr_2">[10]zalozenia_wyniki!#REF!</definedName>
    <definedName name="tyyu" localSheetId="2">#REF!</definedName>
    <definedName name="tyyu">#REF!</definedName>
    <definedName name="V_finansowanie" localSheetId="2">[11]zalozenia_wyniki!$G$20:$G$31</definedName>
    <definedName name="V_finansowanie">[12]zalozenia_wyniki!$G$20:$G$31</definedName>
    <definedName name="V_ŹRÓDŁA_I_SPOSOBY_FINANSOWANIA" localSheetId="2">[9]zalozenia_wyniki!$G$18:$G$28</definedName>
    <definedName name="V_ŹRÓDŁA_I_SPOSOBY_FINANSOWANIA">[10]zalozenia_wyniki!$G$18:$G$28</definedName>
    <definedName name="VI__KREDYTOWANIE_INWESTYCJI" localSheetId="2">[9]zalozenia_wyniki!$B$57:$B$67</definedName>
    <definedName name="VI__KREDYTOWANIE_INWESTYCJI">[10]zalozenia_wyniki!$B$57:$B$67</definedName>
    <definedName name="VI_kredyt" localSheetId="2">[11]zalozenia_wyniki!$B$60:$B$70</definedName>
    <definedName name="VI_kredyt">[12]zalozenia_wyniki!$B$60:$B$70</definedName>
    <definedName name="wariant">[27]wariant!$B$3</definedName>
    <definedName name="Wentyl05" localSheetId="2">#REF!</definedName>
    <definedName name="Wentyl05">#REF!</definedName>
    <definedName name="Wskaźnik_bie__cej_p_ynności">[19]FO1NOWE!$B$85,[19]FO1NOWE!$B$85:$AZ$85</definedName>
    <definedName name="Wskaźnik_p_ynności_szybki">[19]FO1NOWE!$B$85,[19]FO1NOWE!$B$85:$AZ$85,[19]FO1NOWE!$B$86:$AZ$86</definedName>
    <definedName name="www" localSheetId="2">#REF!</definedName>
    <definedName name="www">#REF!</definedName>
    <definedName name="wwww" localSheetId="2">#REF!</definedName>
    <definedName name="wwww">#REF!</definedName>
    <definedName name="wwwwww" localSheetId="2">#REF!</definedName>
    <definedName name="wwwwww">#REF!</definedName>
    <definedName name="xxx" localSheetId="2" hidden="1">#REF!</definedName>
    <definedName name="xxx" hidden="1">#REF!</definedName>
    <definedName name="year2000" localSheetId="2">#REF!</definedName>
    <definedName name="year2000">#REF!</definedName>
    <definedName name="year2005" localSheetId="2">#REF!</definedName>
    <definedName name="year2005">#REF!</definedName>
    <definedName name="years" localSheetId="2">#REF!</definedName>
    <definedName name="years">#REF!</definedName>
    <definedName name="Zobowi_zania_biezace__F_01_dz.3_poz_04">[19]FO1NOWE!$B$53:$AZ$53,[19]FO1NOWE!$B$55:$AZ$55</definedName>
    <definedName name="Zobowi_zania_d_ugoterminowe__F_01_dz3_poz_01">[19]FO1NOWE!$B$53:$AZ$53,[19]FO1NOWE!$B$55:$AZ$55,[19]FO1NOWE!$B$53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1" i="2" l="1"/>
  <c r="C51" i="2"/>
  <c r="D52" i="2" l="1"/>
  <c r="D23" i="2" l="1"/>
  <c r="G23" i="1" l="1"/>
  <c r="H23" i="1"/>
  <c r="H22" i="1"/>
  <c r="G22" i="1"/>
  <c r="G16" i="1" l="1"/>
  <c r="G28" i="1"/>
  <c r="G42" i="1" s="1"/>
  <c r="G56" i="1" s="1"/>
  <c r="H28" i="1"/>
  <c r="H42" i="1" s="1"/>
  <c r="H56" i="1" s="1"/>
  <c r="F28" i="1"/>
  <c r="F42" i="1" s="1"/>
  <c r="F56" i="1" s="1"/>
  <c r="G24" i="1"/>
  <c r="H24" i="1"/>
  <c r="H16" i="1"/>
  <c r="T58" i="1" l="1"/>
  <c r="U58" i="1"/>
  <c r="T31" i="1"/>
  <c r="T45" i="1" s="1"/>
  <c r="U31" i="1"/>
  <c r="U45" i="1" s="1"/>
  <c r="D18" i="2"/>
  <c r="F15" i="1"/>
  <c r="G34" i="1"/>
  <c r="H34" i="1" s="1"/>
  <c r="I34" i="1" s="1"/>
  <c r="J34" i="1" s="1"/>
  <c r="K34" i="1" s="1"/>
  <c r="L34" i="1" s="1"/>
  <c r="M34" i="1" s="1"/>
  <c r="N34" i="1" s="1"/>
  <c r="O34" i="1" s="1"/>
  <c r="P34" i="1" s="1"/>
  <c r="Q34" i="1" s="1"/>
  <c r="R34" i="1" s="1"/>
  <c r="S34" i="1" s="1"/>
  <c r="T34" i="1" s="1"/>
  <c r="U34" i="1" s="1"/>
  <c r="G33" i="1"/>
  <c r="H33" i="1" s="1"/>
  <c r="I33" i="1" s="1"/>
  <c r="J33" i="1" s="1"/>
  <c r="K33" i="1" s="1"/>
  <c r="L33" i="1" s="1"/>
  <c r="M33" i="1" s="1"/>
  <c r="N33" i="1" s="1"/>
  <c r="O33" i="1" s="1"/>
  <c r="P33" i="1" s="1"/>
  <c r="Q33" i="1" s="1"/>
  <c r="R33" i="1" s="1"/>
  <c r="S33" i="1" s="1"/>
  <c r="T33" i="1" s="1"/>
  <c r="D27" i="2"/>
  <c r="F32" i="1"/>
  <c r="F33" i="1" s="1"/>
  <c r="F35" i="1" s="1"/>
  <c r="F59" i="1" s="1"/>
  <c r="G31" i="1"/>
  <c r="F14" i="1"/>
  <c r="F9" i="1"/>
  <c r="F21" i="1" s="1"/>
  <c r="E61" i="1"/>
  <c r="C61" i="1"/>
  <c r="D60" i="1"/>
  <c r="D59" i="1"/>
  <c r="S58" i="1"/>
  <c r="R58" i="1"/>
  <c r="Q58" i="1"/>
  <c r="P58" i="1"/>
  <c r="O58" i="1"/>
  <c r="N58" i="1"/>
  <c r="M58" i="1"/>
  <c r="L58" i="1"/>
  <c r="K58" i="1"/>
  <c r="J58" i="1"/>
  <c r="D58" i="1"/>
  <c r="C58" i="1"/>
  <c r="I44" i="1"/>
  <c r="I58" i="1" s="1"/>
  <c r="S31" i="1"/>
  <c r="R31" i="1"/>
  <c r="Q31" i="1"/>
  <c r="P31" i="1"/>
  <c r="O31" i="1"/>
  <c r="N31" i="1"/>
  <c r="M31" i="1"/>
  <c r="L31" i="1"/>
  <c r="K31" i="1"/>
  <c r="J31" i="1"/>
  <c r="I31" i="1"/>
  <c r="H31" i="1"/>
  <c r="F31" i="1"/>
  <c r="E13" i="1"/>
  <c r="E12" i="1"/>
  <c r="F22" i="1" l="1"/>
  <c r="E22" i="1" s="1"/>
  <c r="F16" i="1"/>
  <c r="F44" i="1" s="1"/>
  <c r="F23" i="1"/>
  <c r="E23" i="1" s="1"/>
  <c r="T47" i="1"/>
  <c r="U33" i="1"/>
  <c r="U47" i="1" s="1"/>
  <c r="F27" i="1"/>
  <c r="F41" i="1" s="1"/>
  <c r="F55" i="1" s="1"/>
  <c r="F48" i="1"/>
  <c r="G9" i="1"/>
  <c r="H9" i="1" s="1"/>
  <c r="H21" i="1" s="1"/>
  <c r="G44" i="1"/>
  <c r="E14" i="1"/>
  <c r="E17" i="1" s="1"/>
  <c r="E15" i="1"/>
  <c r="E18" i="1" s="1"/>
  <c r="H44" i="1"/>
  <c r="J45" i="1"/>
  <c r="N45" i="1"/>
  <c r="R45" i="1"/>
  <c r="K45" i="1"/>
  <c r="S45" i="1"/>
  <c r="F47" i="1"/>
  <c r="G32" i="1"/>
  <c r="G46" i="1" s="1"/>
  <c r="O45" i="1"/>
  <c r="F46" i="1"/>
  <c r="L45" i="1"/>
  <c r="P45" i="1"/>
  <c r="I45" i="1"/>
  <c r="M45" i="1"/>
  <c r="Q45" i="1"/>
  <c r="G58" i="1" l="1"/>
  <c r="G45" i="1"/>
  <c r="H27" i="1"/>
  <c r="H41" i="1" s="1"/>
  <c r="H55" i="1" s="1"/>
  <c r="I9" i="1"/>
  <c r="I21" i="1" s="1"/>
  <c r="I27" i="1" s="1"/>
  <c r="G21" i="1"/>
  <c r="H32" i="1"/>
  <c r="F24" i="1"/>
  <c r="E16" i="1"/>
  <c r="H58" i="1"/>
  <c r="H45" i="1"/>
  <c r="E44" i="1"/>
  <c r="F58" i="1"/>
  <c r="F60" i="1" s="1"/>
  <c r="F45" i="1"/>
  <c r="J9" i="1" l="1"/>
  <c r="K9" i="1" s="1"/>
  <c r="L9" i="1" s="1"/>
  <c r="M9" i="1" s="1"/>
  <c r="N9" i="1" s="1"/>
  <c r="O9" i="1" s="1"/>
  <c r="P9" i="1" s="1"/>
  <c r="Q9" i="1" s="1"/>
  <c r="R9" i="1" s="1"/>
  <c r="S9" i="1" s="1"/>
  <c r="T9" i="1" s="1"/>
  <c r="U9" i="1" s="1"/>
  <c r="G27" i="1"/>
  <c r="G41" i="1" s="1"/>
  <c r="G55" i="1" s="1"/>
  <c r="E49" i="1"/>
  <c r="E24" i="1"/>
  <c r="E37" i="1" s="1"/>
  <c r="I32" i="1"/>
  <c r="H46" i="1"/>
  <c r="E45" i="1"/>
  <c r="J21" i="1"/>
  <c r="K21" i="1" l="1"/>
  <c r="J27" i="1"/>
  <c r="I46" i="1"/>
  <c r="J32" i="1"/>
  <c r="L21" i="1" l="1"/>
  <c r="K27" i="1"/>
  <c r="I41" i="1"/>
  <c r="K32" i="1"/>
  <c r="J46" i="1"/>
  <c r="M21" i="1" l="1"/>
  <c r="L27" i="1"/>
  <c r="L32" i="1"/>
  <c r="K46" i="1"/>
  <c r="J41" i="1"/>
  <c r="I55" i="1"/>
  <c r="N21" i="1" l="1"/>
  <c r="M27" i="1"/>
  <c r="J55" i="1"/>
  <c r="K41" i="1"/>
  <c r="M32" i="1"/>
  <c r="L46" i="1"/>
  <c r="O21" i="1" l="1"/>
  <c r="N27" i="1"/>
  <c r="N32" i="1"/>
  <c r="M46" i="1"/>
  <c r="K55" i="1"/>
  <c r="L41" i="1"/>
  <c r="P21" i="1" l="1"/>
  <c r="O27" i="1"/>
  <c r="O32" i="1"/>
  <c r="N46" i="1"/>
  <c r="L55" i="1"/>
  <c r="M41" i="1"/>
  <c r="Q21" i="1" l="1"/>
  <c r="P27" i="1"/>
  <c r="P32" i="1"/>
  <c r="O46" i="1"/>
  <c r="N41" i="1"/>
  <c r="M55" i="1"/>
  <c r="R21" i="1" l="1"/>
  <c r="Q27" i="1"/>
  <c r="N55" i="1"/>
  <c r="O41" i="1"/>
  <c r="Q32" i="1"/>
  <c r="P46" i="1"/>
  <c r="S21" i="1" l="1"/>
  <c r="T21" i="1" s="1"/>
  <c r="R27" i="1"/>
  <c r="Q46" i="1"/>
  <c r="R32" i="1"/>
  <c r="O55" i="1"/>
  <c r="P41" i="1"/>
  <c r="T27" i="1" l="1"/>
  <c r="U21" i="1"/>
  <c r="U27" i="1" s="1"/>
  <c r="S27" i="1"/>
  <c r="S32" i="1"/>
  <c r="T32" i="1" s="1"/>
  <c r="R46" i="1"/>
  <c r="P55" i="1"/>
  <c r="Q41" i="1"/>
  <c r="U32" i="1" l="1"/>
  <c r="T46" i="1"/>
  <c r="T35" i="1"/>
  <c r="S46" i="1"/>
  <c r="R41" i="1"/>
  <c r="Q55" i="1"/>
  <c r="T59" i="1" l="1"/>
  <c r="T60" i="1" s="1"/>
  <c r="T48" i="1"/>
  <c r="U46" i="1"/>
  <c r="U35" i="1"/>
  <c r="R55" i="1"/>
  <c r="S41" i="1"/>
  <c r="T41" i="1" s="1"/>
  <c r="U48" i="1" l="1"/>
  <c r="U59" i="1"/>
  <c r="U60" i="1" s="1"/>
  <c r="T55" i="1"/>
  <c r="U41" i="1"/>
  <c r="U55" i="1" s="1"/>
  <c r="E50" i="1"/>
  <c r="S55" i="1"/>
  <c r="G47" i="1" l="1"/>
  <c r="G35" i="1"/>
  <c r="G59" i="1" l="1"/>
  <c r="E36" i="1"/>
  <c r="G48" i="1"/>
  <c r="H47" i="1"/>
  <c r="H35" i="1"/>
  <c r="H59" i="1" s="1"/>
  <c r="G60" i="1" l="1"/>
  <c r="H60" i="1"/>
  <c r="H48" i="1"/>
  <c r="R47" i="1"/>
  <c r="P47" i="1"/>
  <c r="Q47" i="1"/>
  <c r="J47" i="1"/>
  <c r="S47" i="1"/>
  <c r="O47" i="1"/>
  <c r="O35" i="1"/>
  <c r="O48" i="1" s="1"/>
  <c r="L47" i="1"/>
  <c r="L35" i="1"/>
  <c r="L48" i="1" s="1"/>
  <c r="K47" i="1"/>
  <c r="K35" i="1"/>
  <c r="K48" i="1" s="1"/>
  <c r="N47" i="1"/>
  <c r="I47" i="1"/>
  <c r="Q35" i="1"/>
  <c r="Q59" i="1" s="1"/>
  <c r="Q60" i="1" s="1"/>
  <c r="S35" i="1"/>
  <c r="S48" i="1" s="1"/>
  <c r="J35" i="1"/>
  <c r="J59" i="1" s="1"/>
  <c r="J60" i="1" s="1"/>
  <c r="R35" i="1"/>
  <c r="R48" i="1" s="1"/>
  <c r="P35" i="1"/>
  <c r="P59" i="1" s="1"/>
  <c r="P60" i="1" s="1"/>
  <c r="N35" i="1"/>
  <c r="N48" i="1" s="1"/>
  <c r="M47" i="1"/>
  <c r="M35" i="1"/>
  <c r="M48" i="1" s="1"/>
  <c r="I35" i="1"/>
  <c r="I48" i="1" s="1"/>
  <c r="R59" i="1" l="1"/>
  <c r="R60" i="1" s="1"/>
  <c r="S59" i="1"/>
  <c r="S60" i="1" s="1"/>
  <c r="M59" i="1"/>
  <c r="M60" i="1" s="1"/>
  <c r="E51" i="1"/>
  <c r="J48" i="1"/>
  <c r="N59" i="1"/>
  <c r="N60" i="1" s="1"/>
  <c r="K59" i="1"/>
  <c r="K60" i="1" s="1"/>
  <c r="I59" i="1"/>
  <c r="L59" i="1"/>
  <c r="L60" i="1" s="1"/>
  <c r="P48" i="1"/>
  <c r="O59" i="1"/>
  <c r="O60" i="1" s="1"/>
  <c r="Q48" i="1"/>
  <c r="E62" i="1" l="1"/>
  <c r="D28" i="2" s="1"/>
  <c r="E52" i="1"/>
  <c r="I60" i="1"/>
  <c r="E63" i="1" s="1"/>
  <c r="D29" i="2" l="1"/>
</calcChain>
</file>

<file path=xl/sharedStrings.xml><?xml version="1.0" encoding="utf-8"?>
<sst xmlns="http://schemas.openxmlformats.org/spreadsheetml/2006/main" count="212" uniqueCount="120">
  <si>
    <t>Tabele finansowe</t>
  </si>
  <si>
    <t>Harmonogram realizacji Projektu</t>
  </si>
  <si>
    <t>Lp.</t>
  </si>
  <si>
    <t>Wyszczególnienie</t>
  </si>
  <si>
    <t>Jedn./Lata</t>
  </si>
  <si>
    <t>Razem</t>
  </si>
  <si>
    <t>lata</t>
  </si>
  <si>
    <t>Okres referencyjny</t>
  </si>
  <si>
    <t>zł</t>
  </si>
  <si>
    <t>%</t>
  </si>
  <si>
    <t>Struktura finansowania Projektu</t>
  </si>
  <si>
    <t>Analiza porównawcza - założenia</t>
  </si>
  <si>
    <t>Jedn./ lata</t>
  </si>
  <si>
    <t>Lata do dyskonta</t>
  </si>
  <si>
    <t>Współczynnik dyskontowy - ceny stałe</t>
  </si>
  <si>
    <t>-</t>
  </si>
  <si>
    <t>Koszty operacyjne bazowe</t>
  </si>
  <si>
    <t>Koszty po modernizacji</t>
  </si>
  <si>
    <t>Finansowa stopa dyskonta</t>
  </si>
  <si>
    <t>Obliczenie wskaźników</t>
  </si>
  <si>
    <t>Jedn./ Lata</t>
  </si>
  <si>
    <t>Koszty bazowe - zdyskontowane</t>
  </si>
  <si>
    <t>Koszty po modernizacji - zdyskontowane</t>
  </si>
  <si>
    <t>Oszczędności - zdyskontowane</t>
  </si>
  <si>
    <t>NPV kosztów inwestycyjnych</t>
  </si>
  <si>
    <t>NPV kosztów bazowych</t>
  </si>
  <si>
    <t>NPV kosztów po modernizacji</t>
  </si>
  <si>
    <t>NPV oszczędności</t>
  </si>
  <si>
    <t>Wynik netto projektu</t>
  </si>
  <si>
    <t>IRR</t>
  </si>
  <si>
    <t>SPBT</t>
  </si>
  <si>
    <t>lat</t>
  </si>
  <si>
    <t>Parametr</t>
  </si>
  <si>
    <t>Rok realizacji inwestycji</t>
  </si>
  <si>
    <t>NI</t>
  </si>
  <si>
    <t>Rok</t>
  </si>
  <si>
    <t>zł/rok</t>
  </si>
  <si>
    <t>Koszty bazowe (dla modernizacji)</t>
  </si>
  <si>
    <t>KB</t>
  </si>
  <si>
    <t>Koszty po realizacji inwestycji (dla modernizacji)</t>
  </si>
  <si>
    <t>PW</t>
  </si>
  <si>
    <t>Przychód z wytwarzania energii / ciepła (koszty uniknięte)</t>
  </si>
  <si>
    <t>NPV</t>
  </si>
  <si>
    <t>Stopa dyskonta</t>
  </si>
  <si>
    <t>Wewnętrzna stopa zwrotu</t>
  </si>
  <si>
    <t>Łącznie nakłady inwestycyjne</t>
  </si>
  <si>
    <t>Nakłady inwestycyjne kwalifikowalne poniesione</t>
  </si>
  <si>
    <t>Nakłady inwestycyjne niekwalifikowalne poniesione</t>
  </si>
  <si>
    <t>Nakłady inwestycyjne kwalifikowalne</t>
  </si>
  <si>
    <t>Nakłady inwestycyjne niekwalifikowalne</t>
  </si>
  <si>
    <t>Wartość nakładów kwalifikowanych</t>
  </si>
  <si>
    <t>Łącznie nakłady niekwalifikowalne</t>
  </si>
  <si>
    <t>Nakłady kwalifikowalne</t>
  </si>
  <si>
    <t>Nakłady niekwalifikowalne</t>
  </si>
  <si>
    <t>Nakłady inwestycyjne razem</t>
  </si>
  <si>
    <t>Nakłady inwestycyjne - ceny stałe</t>
  </si>
  <si>
    <t>Nakłady inwestycyjne - zdyskontowane</t>
  </si>
  <si>
    <t>Przychody z generacji energii / ciepła</t>
  </si>
  <si>
    <t>Wskaźniki efektywności finansowej</t>
  </si>
  <si>
    <t>Efektywność finansowa Projektu</t>
  </si>
  <si>
    <t>Dane wejściowe</t>
  </si>
  <si>
    <t>Nakłady inwestycyjne kwalifikowane</t>
  </si>
  <si>
    <t>Nakłady inwestycyjne niekwalifikowane</t>
  </si>
  <si>
    <t>NIK</t>
  </si>
  <si>
    <t>NIN</t>
  </si>
  <si>
    <t>Okres</t>
  </si>
  <si>
    <t>Okres spłaty pożyczki</t>
  </si>
  <si>
    <t>Wartość bieżąca netto</t>
  </si>
  <si>
    <t>Analiza wykonalności przedsięwzięcia</t>
  </si>
  <si>
    <t>Okres realizacji Projektu (n)</t>
  </si>
  <si>
    <t>Załącznik do Analizy wykonalności przedsięwzięcia</t>
  </si>
  <si>
    <t>Wskaźniki dla Projektu</t>
  </si>
  <si>
    <t>KR</t>
  </si>
  <si>
    <t>Oszczędności w wyniku realizacji Projektu</t>
  </si>
  <si>
    <t>Wynik Projektu</t>
  </si>
  <si>
    <t>OR</t>
  </si>
  <si>
    <t>SPBT = NI / OR</t>
  </si>
  <si>
    <r>
      <t xml:space="preserve">Wynik Projektu (oszczędności roczne) </t>
    </r>
    <r>
      <rPr>
        <sz val="11"/>
        <rFont val="Calibri"/>
        <family val="2"/>
        <charset val="238"/>
        <scheme val="minor"/>
      </rPr>
      <t>OR</t>
    </r>
    <r>
      <rPr>
        <sz val="11"/>
        <rFont val="Calibri"/>
        <family val="2"/>
        <charset val="238"/>
      </rPr>
      <t xml:space="preserve"> = KB - KI + PW</t>
    </r>
  </si>
  <si>
    <t>Uwaga!</t>
  </si>
  <si>
    <t>W tabeli sa tylko dane  przykładowe</t>
  </si>
  <si>
    <t>dane do wstawienia dla danego Projektu zaznaczone są na żółto.</t>
  </si>
  <si>
    <t>dotacja</t>
  </si>
  <si>
    <t>w tym nakłady kwalifikowane na magazyn energii/ciepła</t>
  </si>
  <si>
    <t>Numer Wniosku (wypełnia PF) …………………………………..</t>
  </si>
  <si>
    <t>dla projektu OZE</t>
  </si>
  <si>
    <t>Paliwo</t>
  </si>
  <si>
    <t>kg/GJ</t>
  </si>
  <si>
    <t>Węgiel kamienny</t>
  </si>
  <si>
    <t>kg/Mg</t>
  </si>
  <si>
    <t>Gaz ziemny</t>
  </si>
  <si>
    <t>kg/1000 m3</t>
  </si>
  <si>
    <t>Olej opałowy lekki</t>
  </si>
  <si>
    <t>Gaz ciekły LPG</t>
  </si>
  <si>
    <t>kg/MWh</t>
  </si>
  <si>
    <t>Energia elektryczna</t>
  </si>
  <si>
    <t>Efekt ekologiczny</t>
  </si>
  <si>
    <t>Redukcja emisji gazów cieplarnianych</t>
  </si>
  <si>
    <t>ZE</t>
  </si>
  <si>
    <t>MWh/rok</t>
  </si>
  <si>
    <t>We</t>
  </si>
  <si>
    <t>Wskaźnik emisji</t>
  </si>
  <si>
    <t>EB</t>
  </si>
  <si>
    <t>Mg/rok</t>
  </si>
  <si>
    <t>Emisja bazowa</t>
  </si>
  <si>
    <t>E</t>
  </si>
  <si>
    <t>Redukcja emisji (emisja uniknięta) E = EB</t>
  </si>
  <si>
    <t>Dla wymienianych kotłów</t>
  </si>
  <si>
    <t>B</t>
  </si>
  <si>
    <t>Zużycie paliwa (węgiel, olej, gaz)</t>
  </si>
  <si>
    <t>Wp</t>
  </si>
  <si>
    <t>Dla pomp ciepła zasilanych z sieci elektroenergetycznej</t>
  </si>
  <si>
    <t>ER</t>
  </si>
  <si>
    <t xml:space="preserve">Emisja po realizacji projektu </t>
  </si>
  <si>
    <t>Redukcja emisji (emisja uniknięta) E = EB - ER</t>
  </si>
  <si>
    <t>Dla pomp ciepła zasilanych z instalacji PV</t>
  </si>
  <si>
    <t>Dla źródeł energii elektrycznej</t>
  </si>
  <si>
    <t>Roczne zużycie energii elektrycznej</t>
  </si>
  <si>
    <t>Dla innych źródeł OZE zastępujących źródła opalane paliwami kopalnymi i dla kombinacji różnych źródeł, EB jest sumą emisji bazowych i ER sumą emisji po realizacji Projektu</t>
  </si>
  <si>
    <t>Wybrane wskaźniki emisji CO2 (2024 r.)</t>
  </si>
  <si>
    <t>na jednostkę paliwa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</si>
</sst>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z_ł_-;\-* #,##0.00\ _z_ł_-;_-* &quot;-&quot;??\ _z_ł_-;_-@_-"/>
    <numFmt numFmtId="165" formatCode="[$-F800]dddd\,\ mmmm\ dd\,\ yyyy"/>
    <numFmt numFmtId="166" formatCode="#,##0.0000"/>
    <numFmt numFmtId="167" formatCode="#,##0.0"/>
    <numFmt numFmtId="168" formatCode="0.0%"/>
    <numFmt numFmtId="169" formatCode="#,##0.000"/>
  </numFmts>
  <fonts count="24" x14ac:knownFonts="1"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10"/>
      <name val="Times New Roman"/>
      <family val="1"/>
      <charset val="238"/>
    </font>
    <font>
      <sz val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</font>
    <font>
      <b/>
      <sz val="10"/>
      <name val="Calibri"/>
      <family val="2"/>
      <charset val="238"/>
    </font>
    <font>
      <sz val="10"/>
      <name val="Arial"/>
      <family val="2"/>
      <charset val="238"/>
    </font>
    <font>
      <b/>
      <sz val="9"/>
      <name val="Calibri"/>
      <family val="2"/>
      <charset val="238"/>
    </font>
    <font>
      <sz val="9"/>
      <name val="Calibri"/>
      <family val="2"/>
      <charset val="238"/>
    </font>
    <font>
      <sz val="10"/>
      <name val="Times New Roman CE"/>
      <charset val="238"/>
    </font>
    <font>
      <b/>
      <sz val="8"/>
      <name val="Calibri"/>
      <family val="2"/>
      <charset val="238"/>
    </font>
    <font>
      <sz val="10"/>
      <name val="Arial CE"/>
      <charset val="238"/>
    </font>
    <font>
      <sz val="9"/>
      <color indexed="8"/>
      <name val="Calibri"/>
      <family val="2"/>
      <charset val="238"/>
    </font>
    <font>
      <sz val="11"/>
      <name val="Arial"/>
      <family val="2"/>
      <charset val="238"/>
    </font>
    <font>
      <sz val="11"/>
      <name val="Calibri"/>
      <family val="2"/>
      <charset val="238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Arial CE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5" fillId="0" borderId="0"/>
    <xf numFmtId="165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11" fillId="0" borderId="0"/>
    <xf numFmtId="9" fontId="11" fillId="0" borderId="0" applyFont="0" applyFill="0" applyBorder="0" applyAlignment="0" applyProtection="0"/>
    <xf numFmtId="164" fontId="1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8" fillId="0" borderId="0"/>
    <xf numFmtId="165" fontId="3" fillId="0" borderId="0"/>
    <xf numFmtId="0" fontId="21" fillId="0" borderId="0"/>
  </cellStyleXfs>
  <cellXfs count="134">
    <xf numFmtId="0" fontId="0" fillId="0" borderId="0" xfId="0"/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4" fillId="0" borderId="0" xfId="2" applyFont="1" applyAlignment="1">
      <alignment vertical="center" wrapText="1"/>
    </xf>
    <xf numFmtId="0" fontId="7" fillId="0" borderId="0" xfId="2" applyFont="1" applyAlignment="1">
      <alignment vertical="center" wrapText="1"/>
    </xf>
    <xf numFmtId="166" fontId="10" fillId="2" borderId="2" xfId="5" applyNumberFormat="1" applyFont="1" applyFill="1" applyBorder="1" applyAlignment="1">
      <alignment vertical="center"/>
    </xf>
    <xf numFmtId="0" fontId="9" fillId="0" borderId="3" xfId="5" applyNumberFormat="1" applyFont="1" applyFill="1" applyBorder="1" applyAlignment="1">
      <alignment horizontal="center" vertical="center"/>
    </xf>
    <xf numFmtId="0" fontId="9" fillId="0" borderId="3" xfId="6" applyFont="1" applyBorder="1" applyAlignment="1">
      <alignment horizontal="center" vertical="center" wrapText="1"/>
    </xf>
    <xf numFmtId="0" fontId="9" fillId="0" borderId="3" xfId="6" applyFont="1" applyBorder="1" applyAlignment="1">
      <alignment horizontal="center" vertical="center"/>
    </xf>
    <xf numFmtId="0" fontId="9" fillId="0" borderId="4" xfId="5" applyNumberFormat="1" applyFont="1" applyFill="1" applyBorder="1" applyAlignment="1">
      <alignment horizontal="center" vertical="center"/>
    </xf>
    <xf numFmtId="0" fontId="10" fillId="0" borderId="5" xfId="6" applyFont="1" applyBorder="1" applyAlignment="1">
      <alignment horizontal="center" vertical="center"/>
    </xf>
    <xf numFmtId="0" fontId="10" fillId="0" borderId="5" xfId="6" applyFont="1" applyBorder="1" applyAlignment="1">
      <alignment vertical="center" wrapText="1"/>
    </xf>
    <xf numFmtId="0" fontId="9" fillId="0" borderId="6" xfId="6" applyFont="1" applyBorder="1" applyAlignment="1">
      <alignment horizontal="center" vertical="center"/>
    </xf>
    <xf numFmtId="0" fontId="10" fillId="3" borderId="5" xfId="6" applyFont="1" applyFill="1" applyBorder="1" applyAlignment="1">
      <alignment horizontal="center" vertical="center"/>
    </xf>
    <xf numFmtId="0" fontId="10" fillId="4" borderId="5" xfId="6" applyFont="1" applyFill="1" applyBorder="1" applyAlignment="1">
      <alignment horizontal="center" vertical="center"/>
    </xf>
    <xf numFmtId="167" fontId="10" fillId="0" borderId="5" xfId="6" applyNumberFormat="1" applyFont="1" applyBorder="1" applyAlignment="1">
      <alignment vertical="center" wrapText="1"/>
    </xf>
    <xf numFmtId="167" fontId="10" fillId="0" borderId="1" xfId="6" applyNumberFormat="1" applyFont="1" applyBorder="1" applyAlignment="1">
      <alignment horizontal="center" vertical="center" wrapText="1"/>
    </xf>
    <xf numFmtId="3" fontId="10" fillId="0" borderId="5" xfId="6" applyNumberFormat="1" applyFont="1" applyBorder="1" applyAlignment="1">
      <alignment vertical="center" wrapText="1"/>
    </xf>
    <xf numFmtId="3" fontId="9" fillId="0" borderId="5" xfId="6" applyNumberFormat="1" applyFont="1" applyBorder="1" applyAlignment="1">
      <alignment vertical="center" wrapText="1"/>
    </xf>
    <xf numFmtId="3" fontId="10" fillId="0" borderId="5" xfId="6" applyNumberFormat="1" applyFont="1" applyBorder="1" applyAlignment="1">
      <alignment vertical="center"/>
    </xf>
    <xf numFmtId="167" fontId="10" fillId="0" borderId="5" xfId="6" applyNumberFormat="1" applyFont="1" applyBorder="1" applyAlignment="1">
      <alignment vertical="center"/>
    </xf>
    <xf numFmtId="167" fontId="10" fillId="0" borderId="0" xfId="6" applyNumberFormat="1" applyFont="1" applyAlignment="1">
      <alignment vertical="center"/>
    </xf>
    <xf numFmtId="0" fontId="10" fillId="0" borderId="0" xfId="6" applyFont="1" applyAlignment="1">
      <alignment horizontal="center" vertical="center"/>
    </xf>
    <xf numFmtId="0" fontId="10" fillId="0" borderId="0" xfId="6" applyFont="1" applyAlignment="1">
      <alignment vertical="center" wrapText="1"/>
    </xf>
    <xf numFmtId="167" fontId="10" fillId="0" borderId="0" xfId="6" applyNumberFormat="1" applyFont="1" applyAlignment="1">
      <alignment horizontal="center" vertical="center" wrapText="1"/>
    </xf>
    <xf numFmtId="3" fontId="9" fillId="0" borderId="5" xfId="6" applyNumberFormat="1" applyFont="1" applyBorder="1" applyAlignment="1">
      <alignment horizontal="right" vertical="center"/>
    </xf>
    <xf numFmtId="3" fontId="10" fillId="0" borderId="5" xfId="6" applyNumberFormat="1" applyFont="1" applyBorder="1" applyAlignment="1">
      <alignment horizontal="right" vertical="center"/>
    </xf>
    <xf numFmtId="0" fontId="9" fillId="0" borderId="5" xfId="6" applyFont="1" applyBorder="1" applyAlignment="1">
      <alignment horizontal="center" vertical="center"/>
    </xf>
    <xf numFmtId="0" fontId="9" fillId="0" borderId="5" xfId="6" applyFont="1" applyBorder="1" applyAlignment="1">
      <alignment vertical="center" wrapText="1"/>
    </xf>
    <xf numFmtId="167" fontId="9" fillId="0" borderId="1" xfId="6" applyNumberFormat="1" applyFont="1" applyBorder="1" applyAlignment="1">
      <alignment horizontal="center" vertical="center" wrapText="1"/>
    </xf>
    <xf numFmtId="0" fontId="9" fillId="0" borderId="0" xfId="6" applyFont="1" applyAlignment="1">
      <alignment horizontal="center" vertical="center"/>
    </xf>
    <xf numFmtId="0" fontId="9" fillId="0" borderId="0" xfId="6" applyFont="1" applyAlignment="1">
      <alignment vertical="center" wrapText="1"/>
    </xf>
    <xf numFmtId="167" fontId="9" fillId="0" borderId="0" xfId="6" applyNumberFormat="1" applyFont="1" applyAlignment="1">
      <alignment horizontal="center" vertical="center" wrapText="1"/>
    </xf>
    <xf numFmtId="167" fontId="9" fillId="0" borderId="0" xfId="6" applyNumberFormat="1" applyFont="1" applyAlignment="1">
      <alignment horizontal="right" vertical="center"/>
    </xf>
    <xf numFmtId="167" fontId="9" fillId="0" borderId="0" xfId="6" applyNumberFormat="1" applyFont="1" applyAlignment="1">
      <alignment vertical="center" wrapText="1"/>
    </xf>
    <xf numFmtId="0" fontId="10" fillId="0" borderId="0" xfId="2" applyFont="1" applyAlignment="1">
      <alignment vertical="center" wrapText="1"/>
    </xf>
    <xf numFmtId="0" fontId="10" fillId="0" borderId="0" xfId="2" applyFont="1" applyAlignment="1">
      <alignment horizontal="center" vertical="center"/>
    </xf>
    <xf numFmtId="0" fontId="10" fillId="0" borderId="0" xfId="2" applyFont="1" applyAlignment="1">
      <alignment vertical="center"/>
    </xf>
    <xf numFmtId="0" fontId="10" fillId="2" borderId="2" xfId="2" applyFont="1" applyFill="1" applyBorder="1" applyAlignment="1">
      <alignment vertical="center"/>
    </xf>
    <xf numFmtId="0" fontId="9" fillId="0" borderId="3" xfId="2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 wrapText="1"/>
    </xf>
    <xf numFmtId="0" fontId="9" fillId="0" borderId="3" xfId="9" applyNumberFormat="1" applyFont="1" applyFill="1" applyBorder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166" fontId="10" fillId="0" borderId="5" xfId="5" applyNumberFormat="1" applyFont="1" applyBorder="1" applyAlignment="1">
      <alignment vertical="center" wrapText="1"/>
    </xf>
    <xf numFmtId="166" fontId="10" fillId="0" borderId="5" xfId="5" applyNumberFormat="1" applyFont="1" applyBorder="1" applyAlignment="1">
      <alignment horizontal="center" vertical="center"/>
    </xf>
    <xf numFmtId="166" fontId="4" fillId="0" borderId="0" xfId="9" applyNumberFormat="1" applyFont="1" applyAlignment="1">
      <alignment vertical="center"/>
    </xf>
    <xf numFmtId="167" fontId="10" fillId="0" borderId="5" xfId="2" applyNumberFormat="1" applyFont="1" applyBorder="1" applyAlignment="1">
      <alignment vertical="center" wrapText="1"/>
    </xf>
    <xf numFmtId="1" fontId="10" fillId="0" borderId="5" xfId="10" applyNumberFormat="1" applyFont="1" applyFill="1" applyBorder="1" applyAlignment="1">
      <alignment horizontal="right" vertical="center"/>
    </xf>
    <xf numFmtId="167" fontId="10" fillId="0" borderId="5" xfId="9" applyNumberFormat="1" applyFont="1" applyBorder="1" applyAlignment="1">
      <alignment vertical="center" wrapText="1"/>
    </xf>
    <xf numFmtId="1" fontId="10" fillId="0" borderId="5" xfId="6" applyNumberFormat="1" applyFont="1" applyBorder="1" applyAlignment="1">
      <alignment vertical="center"/>
    </xf>
    <xf numFmtId="167" fontId="10" fillId="0" borderId="5" xfId="5" applyNumberFormat="1" applyFont="1" applyFill="1" applyBorder="1" applyAlignment="1">
      <alignment vertical="center" wrapText="1"/>
    </xf>
    <xf numFmtId="3" fontId="10" fillId="0" borderId="5" xfId="9" applyNumberFormat="1" applyFont="1" applyFill="1" applyBorder="1" applyAlignment="1">
      <alignment vertical="center"/>
    </xf>
    <xf numFmtId="166" fontId="10" fillId="0" borderId="0" xfId="9" applyNumberFormat="1" applyFont="1" applyFill="1" applyBorder="1" applyAlignment="1">
      <alignment vertical="center"/>
    </xf>
    <xf numFmtId="0" fontId="10" fillId="0" borderId="5" xfId="2" applyFont="1" applyBorder="1" applyAlignment="1">
      <alignment vertical="center" wrapText="1"/>
    </xf>
    <xf numFmtId="3" fontId="10" fillId="0" borderId="5" xfId="8" applyNumberFormat="1" applyFont="1" applyFill="1" applyBorder="1" applyAlignment="1">
      <alignment vertical="center"/>
    </xf>
    <xf numFmtId="167" fontId="10" fillId="0" borderId="0" xfId="8" applyNumberFormat="1" applyFont="1" applyFill="1" applyBorder="1" applyAlignment="1">
      <alignment vertical="center"/>
    </xf>
    <xf numFmtId="168" fontId="10" fillId="0" borderId="5" xfId="8" applyNumberFormat="1" applyFont="1" applyBorder="1" applyAlignment="1">
      <alignment vertical="center"/>
    </xf>
    <xf numFmtId="168" fontId="10" fillId="0" borderId="0" xfId="8" applyNumberFormat="1" applyFont="1" applyBorder="1" applyAlignment="1">
      <alignment vertical="center"/>
    </xf>
    <xf numFmtId="0" fontId="9" fillId="2" borderId="2" xfId="2" applyFont="1" applyFill="1" applyBorder="1" applyAlignment="1">
      <alignment vertical="center"/>
    </xf>
    <xf numFmtId="0" fontId="12" fillId="0" borderId="5" xfId="6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/>
    </xf>
    <xf numFmtId="0" fontId="9" fillId="0" borderId="5" xfId="2" applyFont="1" applyBorder="1" applyAlignment="1">
      <alignment horizontal="center" vertical="center" wrapText="1"/>
    </xf>
    <xf numFmtId="0" fontId="9" fillId="0" borderId="5" xfId="9" applyNumberFormat="1" applyFont="1" applyFill="1" applyBorder="1" applyAlignment="1">
      <alignment horizontal="center" vertical="center"/>
    </xf>
    <xf numFmtId="0" fontId="4" fillId="0" borderId="5" xfId="6" applyFont="1" applyBorder="1" applyAlignment="1">
      <alignment horizontal="center" vertical="center"/>
    </xf>
    <xf numFmtId="167" fontId="10" fillId="0" borderId="3" xfId="2" applyNumberFormat="1" applyFont="1" applyBorder="1" applyAlignment="1">
      <alignment vertical="center" wrapText="1"/>
    </xf>
    <xf numFmtId="3" fontId="10" fillId="0" borderId="5" xfId="5" applyNumberFormat="1" applyFont="1" applyFill="1" applyBorder="1" applyAlignment="1">
      <alignment horizontal="right" vertical="center"/>
    </xf>
    <xf numFmtId="1" fontId="10" fillId="0" borderId="3" xfId="2" applyNumberFormat="1" applyFont="1" applyBorder="1" applyAlignment="1">
      <alignment vertical="center"/>
    </xf>
    <xf numFmtId="167" fontId="4" fillId="0" borderId="0" xfId="2" applyNumberFormat="1" applyFont="1" applyAlignment="1">
      <alignment vertical="center"/>
    </xf>
    <xf numFmtId="1" fontId="10" fillId="0" borderId="5" xfId="2" applyNumberFormat="1" applyFont="1" applyBorder="1" applyAlignment="1">
      <alignment vertical="center"/>
    </xf>
    <xf numFmtId="3" fontId="9" fillId="0" borderId="6" xfId="6" applyNumberFormat="1" applyFont="1" applyBorder="1" applyAlignment="1">
      <alignment horizontal="center" vertical="center"/>
    </xf>
    <xf numFmtId="3" fontId="10" fillId="0" borderId="5" xfId="2" applyNumberFormat="1" applyFont="1" applyBorder="1" applyAlignment="1">
      <alignment vertical="center"/>
    </xf>
    <xf numFmtId="167" fontId="10" fillId="0" borderId="0" xfId="2" applyNumberFormat="1" applyFont="1" applyAlignment="1">
      <alignment vertical="center"/>
    </xf>
    <xf numFmtId="166" fontId="4" fillId="0" borderId="0" xfId="5" applyNumberFormat="1" applyFont="1" applyBorder="1" applyAlignment="1">
      <alignment horizontal="center" vertical="center"/>
    </xf>
    <xf numFmtId="166" fontId="12" fillId="0" borderId="0" xfId="5" applyNumberFormat="1" applyFont="1" applyFill="1" applyBorder="1" applyAlignment="1">
      <alignment horizontal="center" vertical="center"/>
    </xf>
    <xf numFmtId="0" fontId="9" fillId="0" borderId="5" xfId="5" applyNumberFormat="1" applyFont="1" applyFill="1" applyBorder="1" applyAlignment="1">
      <alignment horizontal="center" vertical="center"/>
    </xf>
    <xf numFmtId="0" fontId="9" fillId="0" borderId="5" xfId="6" applyFont="1" applyBorder="1" applyAlignment="1">
      <alignment horizontal="center" vertical="center" wrapText="1"/>
    </xf>
    <xf numFmtId="0" fontId="4" fillId="0" borderId="0" xfId="6" applyFont="1" applyAlignment="1">
      <alignment horizontal="center" vertical="center"/>
    </xf>
    <xf numFmtId="167" fontId="10" fillId="0" borderId="5" xfId="6" applyNumberFormat="1" applyFont="1" applyBorder="1" applyAlignment="1">
      <alignment horizontal="center" vertical="center" wrapText="1"/>
    </xf>
    <xf numFmtId="1" fontId="10" fillId="0" borderId="7" xfId="6" applyNumberFormat="1" applyFont="1" applyBorder="1" applyAlignment="1">
      <alignment vertical="center" wrapText="1"/>
    </xf>
    <xf numFmtId="1" fontId="10" fillId="0" borderId="5" xfId="6" applyNumberFormat="1" applyFont="1" applyBorder="1" applyAlignment="1">
      <alignment vertical="center" wrapText="1"/>
    </xf>
    <xf numFmtId="167" fontId="14" fillId="0" borderId="5" xfId="12" applyNumberFormat="1" applyFont="1" applyBorder="1" applyAlignment="1">
      <alignment horizontal="center" vertical="center" wrapText="1"/>
    </xf>
    <xf numFmtId="1" fontId="14" fillId="0" borderId="7" xfId="12" applyNumberFormat="1" applyFont="1" applyBorder="1" applyAlignment="1">
      <alignment horizontal="right" vertical="center" wrapText="1"/>
    </xf>
    <xf numFmtId="1" fontId="10" fillId="0" borderId="7" xfId="6" applyNumberFormat="1" applyFont="1" applyBorder="1" applyAlignment="1">
      <alignment vertical="center"/>
    </xf>
    <xf numFmtId="0" fontId="10" fillId="0" borderId="5" xfId="4" applyNumberFormat="1" applyFont="1" applyFill="1" applyBorder="1" applyAlignment="1">
      <alignment horizontal="left" vertical="center" wrapText="1"/>
    </xf>
    <xf numFmtId="0" fontId="9" fillId="0" borderId="5" xfId="4" applyNumberFormat="1" applyFont="1" applyFill="1" applyBorder="1" applyAlignment="1">
      <alignment horizontal="center" vertical="center" wrapText="1"/>
    </xf>
    <xf numFmtId="168" fontId="10" fillId="0" borderId="3" xfId="10" applyNumberFormat="1" applyFont="1" applyBorder="1" applyAlignment="1">
      <alignment vertical="center"/>
    </xf>
    <xf numFmtId="0" fontId="12" fillId="0" borderId="0" xfId="6" applyFont="1" applyAlignment="1">
      <alignment horizontal="center" vertical="center"/>
    </xf>
    <xf numFmtId="0" fontId="9" fillId="0" borderId="0" xfId="6" applyFont="1" applyAlignment="1">
      <alignment vertical="center"/>
    </xf>
    <xf numFmtId="0" fontId="10" fillId="0" borderId="0" xfId="6" applyFont="1" applyAlignment="1">
      <alignment vertical="center"/>
    </xf>
    <xf numFmtId="0" fontId="14" fillId="0" borderId="5" xfId="12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3" fontId="0" fillId="0" borderId="0" xfId="0" applyNumberFormat="1"/>
    <xf numFmtId="0" fontId="0" fillId="0" borderId="5" xfId="0" applyBorder="1" applyAlignment="1">
      <alignment horizontal="center"/>
    </xf>
    <xf numFmtId="0" fontId="0" fillId="0" borderId="5" xfId="0" applyBorder="1"/>
    <xf numFmtId="3" fontId="0" fillId="0" borderId="5" xfId="0" applyNumberFormat="1" applyBorder="1"/>
    <xf numFmtId="0" fontId="15" fillId="0" borderId="5" xfId="0" applyFont="1" applyBorder="1" applyAlignment="1">
      <alignment horizontal="center"/>
    </xf>
    <xf numFmtId="168" fontId="0" fillId="0" borderId="5" xfId="1" applyNumberFormat="1" applyFont="1" applyBorder="1"/>
    <xf numFmtId="168" fontId="10" fillId="0" borderId="5" xfId="8" applyNumberFormat="1" applyFont="1" applyBorder="1" applyAlignment="1">
      <alignment horizontal="right" vertical="center"/>
    </xf>
    <xf numFmtId="0" fontId="2" fillId="0" borderId="0" xfId="0" applyFont="1"/>
    <xf numFmtId="0" fontId="15" fillId="0" borderId="0" xfId="0" applyFont="1" applyAlignment="1">
      <alignment horizontal="center"/>
    </xf>
    <xf numFmtId="168" fontId="0" fillId="0" borderId="0" xfId="1" applyNumberFormat="1" applyFont="1" applyBorder="1" applyAlignment="1">
      <alignment horizontal="center"/>
    </xf>
    <xf numFmtId="168" fontId="0" fillId="0" borderId="5" xfId="1" applyNumberFormat="1" applyFont="1" applyBorder="1" applyAlignment="1">
      <alignment horizontal="right"/>
    </xf>
    <xf numFmtId="167" fontId="0" fillId="0" borderId="5" xfId="0" applyNumberFormat="1" applyBorder="1" applyAlignment="1">
      <alignment horizontal="right"/>
    </xf>
    <xf numFmtId="169" fontId="10" fillId="0" borderId="5" xfId="9" applyNumberFormat="1" applyFont="1" applyFill="1" applyBorder="1" applyAlignment="1">
      <alignment vertical="center"/>
    </xf>
    <xf numFmtId="0" fontId="0" fillId="0" borderId="0" xfId="0" applyAlignment="1">
      <alignment horizontal="right"/>
    </xf>
    <xf numFmtId="0" fontId="17" fillId="0" borderId="0" xfId="3" applyFont="1" applyAlignment="1">
      <alignment horizontal="left"/>
    </xf>
    <xf numFmtId="0" fontId="18" fillId="0" borderId="0" xfId="0" applyFont="1"/>
    <xf numFmtId="0" fontId="19" fillId="0" borderId="5" xfId="0" applyFont="1" applyBorder="1" applyAlignment="1">
      <alignment horizontal="center"/>
    </xf>
    <xf numFmtId="0" fontId="16" fillId="0" borderId="4" xfId="0" applyFont="1" applyBorder="1"/>
    <xf numFmtId="167" fontId="10" fillId="0" borderId="5" xfId="12" applyNumberFormat="1" applyFont="1" applyBorder="1" applyAlignment="1">
      <alignment horizontal="left" vertical="center" wrapText="1"/>
    </xf>
    <xf numFmtId="0" fontId="10" fillId="0" borderId="5" xfId="12" applyFont="1" applyBorder="1" applyAlignment="1">
      <alignment horizontal="left" vertical="center" wrapText="1"/>
    </xf>
    <xf numFmtId="0" fontId="0" fillId="5" borderId="5" xfId="0" applyFill="1" applyBorder="1" applyAlignment="1">
      <alignment horizontal="center"/>
    </xf>
    <xf numFmtId="3" fontId="0" fillId="5" borderId="5" xfId="0" applyNumberFormat="1" applyFill="1" applyBorder="1"/>
    <xf numFmtId="0" fontId="0" fillId="5" borderId="0" xfId="0" applyFill="1" applyAlignment="1">
      <alignment horizontal="center"/>
    </xf>
    <xf numFmtId="0" fontId="0" fillId="5" borderId="0" xfId="0" applyFill="1" applyAlignment="1">
      <alignment horizontal="left"/>
    </xf>
    <xf numFmtId="3" fontId="0" fillId="5" borderId="0" xfId="0" applyNumberFormat="1" applyFill="1"/>
    <xf numFmtId="0" fontId="0" fillId="5" borderId="0" xfId="0" applyFill="1"/>
    <xf numFmtId="0" fontId="20" fillId="5" borderId="0" xfId="0" applyFont="1" applyFill="1"/>
    <xf numFmtId="3" fontId="0" fillId="0" borderId="5" xfId="0" applyNumberFormat="1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0" fontId="22" fillId="0" borderId="0" xfId="0" applyFont="1"/>
    <xf numFmtId="0" fontId="23" fillId="0" borderId="0" xfId="0" applyFont="1"/>
    <xf numFmtId="0" fontId="2" fillId="0" borderId="0" xfId="0" applyFont="1" applyAlignment="1">
      <alignment horizontal="left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wrapText="1"/>
    </xf>
    <xf numFmtId="0" fontId="9" fillId="2" borderId="1" xfId="4" applyNumberFormat="1" applyFont="1" applyFill="1" applyBorder="1" applyAlignment="1">
      <alignment horizontal="center" vertical="center" wrapText="1"/>
    </xf>
    <xf numFmtId="0" fontId="9" fillId="2" borderId="2" xfId="4" applyNumberFormat="1" applyFont="1" applyFill="1" applyBorder="1" applyAlignment="1">
      <alignment horizontal="center" vertical="center" wrapText="1"/>
    </xf>
    <xf numFmtId="0" fontId="9" fillId="2" borderId="1" xfId="2" applyFont="1" applyFill="1" applyBorder="1" applyAlignment="1">
      <alignment horizontal="center" vertical="center"/>
    </xf>
    <xf numFmtId="0" fontId="9" fillId="2" borderId="2" xfId="2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15">
    <cellStyle name="Dziesiętny 13" xfId="9" xr:uid="{00000000-0005-0000-0000-000000000000}"/>
    <cellStyle name="Dziesiętny 14" xfId="5" xr:uid="{00000000-0005-0000-0000-000001000000}"/>
    <cellStyle name="Dziesiętny_Brwinów - model 10.09.2007(GBSO)" xfId="4" xr:uid="{00000000-0005-0000-0000-000002000000}"/>
    <cellStyle name="Normalny" xfId="0" builtinId="0"/>
    <cellStyle name="Normalny 14" xfId="6" xr:uid="{00000000-0005-0000-0000-000004000000}"/>
    <cellStyle name="Normalny 14 2" xfId="7" xr:uid="{00000000-0005-0000-0000-000005000000}"/>
    <cellStyle name="Normalny 14 3" xfId="13" xr:uid="{00000000-0005-0000-0000-000006000000}"/>
    <cellStyle name="Normalny 17" xfId="3" xr:uid="{00000000-0005-0000-0000-000007000000}"/>
    <cellStyle name="Normalny 4" xfId="14" xr:uid="{00000000-0005-0000-0000-000008000000}"/>
    <cellStyle name="Normalny_Brwinów - model 10.09.2007(GBSO)" xfId="12" xr:uid="{00000000-0005-0000-0000-000009000000}"/>
    <cellStyle name="Normalny_zalnr14a" xfId="2" xr:uid="{00000000-0005-0000-0000-00000A000000}"/>
    <cellStyle name="Procentowy" xfId="1" builtinId="5"/>
    <cellStyle name="Procentowy 13" xfId="8" xr:uid="{00000000-0005-0000-0000-00000C000000}"/>
    <cellStyle name="Procentowy 13 2" xfId="11" xr:uid="{00000000-0005-0000-0000-00000D000000}"/>
    <cellStyle name="Procentowy 15" xfId="10" xr:uid="{00000000-0005-0000-0000-00000E000000}"/>
  </cellStyles>
  <dxfs count="1">
    <dxf>
      <fill>
        <patternFill>
          <bgColor indexed="1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calcChain" Target="calcChain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styles" Target="style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8" Type="http://schemas.openxmlformats.org/officeDocument/2006/relationships/externalLink" Target="externalLinks/externalLink5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4</xdr:col>
      <xdr:colOff>3248025</xdr:colOff>
      <xdr:row>2</xdr:row>
      <xdr:rowOff>151069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3A02FE50-85CB-2B41-9B35-0A94DD61B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0"/>
          <a:ext cx="5095875" cy="532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2800350</xdr:colOff>
      <xdr:row>0</xdr:row>
      <xdr:rowOff>9525</xdr:rowOff>
    </xdr:from>
    <xdr:to>
      <xdr:col>13</xdr:col>
      <xdr:colOff>438150</xdr:colOff>
      <xdr:row>3</xdr:row>
      <xdr:rowOff>112969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A8A1AF6A-932D-4BC2-BFEC-F29FE38ADC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7550" y="9525"/>
          <a:ext cx="5095875" cy="53206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9525</xdr:rowOff>
    </xdr:from>
    <xdr:to>
      <xdr:col>5</xdr:col>
      <xdr:colOff>36493</xdr:colOff>
      <xdr:row>2</xdr:row>
      <xdr:rowOff>38100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1C7E732D-FA2A-48A9-BE54-23D8B9D97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9525"/>
          <a:ext cx="3922692" cy="409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rchiwum\AW-Audyty\Skr&#243;cone\BAPE-Kocza&#322;a_bilansII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ewa\archiwum\Krakow\EfektywnoscI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A_biezace\bioenergia\lebork_szkola\Efektywnosc_ZSBLebork_121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A_biezace\bioenergia\lebork_szkola\Efektywnosc_ZSBLebork_121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Asortymenty%20tkalni-Maszynochlonnosc&amp;amortyzacj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files\JMikulow\Moje%20dokumenty\nowa%20perspektywa\Procedury\wniosek%20o%20dofinansowanie\WNIOSEK%2022.11.1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rofiles\JMikulow\Moje%20dokumenty\nowa%20perspektywa\Procedury\wniosek%20o%20dofinansowanie\WNIOSEK%2022.11.1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RUK\D\Sigma2000\Pruszcz%20SP1\SP3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private\SPME\update\robocze\Waldek\Cieplowody\Cieplowody_NPV_05072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\wj\private\SPME\update\robocze\Waldek\Cieplowody\Cieplowody_NPV_050727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yt4\c\EXCEL\X.XLW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Archiwum\AW-Audyty\Skr&#243;cone\BAPE-Kocza&#322;a_bilansI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_Biezace\Marszalki%20SW\Energia%20pierwotna\Dane\stopniodni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_Biezace\Marszalki%20SW\Energia%20pierwotna\Dane\stopniodni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5x_1-9_97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95\Profiles\rafal\Desktop\Drukarnia\ANALIZ~1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95\Profiles\rafal\Desktop\Drukarnia\ANALIZ~1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t\d\SST\PRACE\Janikowo.SodaConsult\soda%20ci&#281;&#380;ka.IX96\soda%20ci&#281;&#380;ka%20II%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WA\Pulpit\Archiwum\AW-Audyty\Skr&#243;cone\BAPE-Kocza&#322;a_bilansI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ocuments%20and%20Settings\WA\Pulpit\Archiwum\AW-Audyty\Skr&#243;cone\BAPE-Kocza&#322;a_bilansII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rchiwum\AW-Audyty\Skr&#243;cone\BAPE-Kocza&#322;a_bilansI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Archiwum\AW-Audyty\Skr&#243;cone\BAPE-Kocza&#322;a_bilansII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G\E\ap_2000\Pruszcz_SP3\sierakowice\sierak1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A\dokumenty\Zlecenia\600-699\676%20-%20WIP%20Poznan,%2020%20firm\I%20faza\2%20etap\wyceny\Warta%20-%20Tourist\676,%20Warta-Tourist,%20wycena,%20000530,%20WJ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wa\archiwum\Krakow\Efektywnosc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>
        <row r="18">
          <cell r="G18" t="str">
            <v>Struktura finansowania:</v>
          </cell>
        </row>
        <row r="19">
          <cell r="G19" t="str">
            <v>Kapitał własny</v>
          </cell>
        </row>
        <row r="20">
          <cell r="G20" t="str">
            <v>Kredyt</v>
          </cell>
        </row>
        <row r="21">
          <cell r="G21" t="str">
            <v>w tym: Kredyt I</v>
          </cell>
        </row>
        <row r="22">
          <cell r="G22" t="str">
            <v xml:space="preserve">          Kredyt II    </v>
          </cell>
        </row>
        <row r="23">
          <cell r="G23" t="str">
            <v>Oprocentowanie (średni koszt kredytu)</v>
          </cell>
        </row>
        <row r="25">
          <cell r="G25" t="str">
            <v xml:space="preserve">Ogółem </v>
          </cell>
        </row>
        <row r="26">
          <cell r="G26" t="str">
            <v>Kredyt I  - Bank Światowy</v>
          </cell>
        </row>
        <row r="27">
          <cell r="G27" t="str">
            <v>Kredyt II  - Komercyjny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 refreshError="1">
        <row r="20">
          <cell r="G20" t="str">
            <v>Struktura finansowania:</v>
          </cell>
        </row>
        <row r="21">
          <cell r="G21" t="str">
            <v>Kapitał własny</v>
          </cell>
        </row>
        <row r="23">
          <cell r="G23" t="str">
            <v>Kredyt</v>
          </cell>
        </row>
        <row r="24">
          <cell r="G24" t="str">
            <v>w tym: Kredyt I</v>
          </cell>
        </row>
        <row r="25">
          <cell r="G25" t="str">
            <v xml:space="preserve">          Kredyt II    </v>
          </cell>
        </row>
        <row r="26">
          <cell r="G26" t="str">
            <v>Oprocentowanie (średni koszt kredytu)</v>
          </cell>
        </row>
        <row r="28">
          <cell r="G28" t="str">
            <v xml:space="preserve">Ogółem </v>
          </cell>
        </row>
        <row r="29">
          <cell r="G29" t="str">
            <v>Kredyt I  - WFOś</v>
          </cell>
        </row>
        <row r="30">
          <cell r="G30" t="str">
            <v>Kredyt II  - Komercyjny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 refreshError="1">
        <row r="20">
          <cell r="G20" t="str">
            <v>Struktura finansowania:</v>
          </cell>
        </row>
        <row r="21">
          <cell r="G21" t="str">
            <v>Kapitał własny</v>
          </cell>
        </row>
        <row r="23">
          <cell r="G23" t="str">
            <v>Kredyt</v>
          </cell>
        </row>
        <row r="24">
          <cell r="G24" t="str">
            <v>w tym: Kredyt I</v>
          </cell>
        </row>
        <row r="25">
          <cell r="G25" t="str">
            <v xml:space="preserve">          Kredyt II    </v>
          </cell>
        </row>
        <row r="26">
          <cell r="G26" t="str">
            <v>Oprocentowanie (średni koszt kredytu)</v>
          </cell>
        </row>
        <row r="28">
          <cell r="G28" t="str">
            <v xml:space="preserve">Ogółem </v>
          </cell>
        </row>
        <row r="29">
          <cell r="G29" t="str">
            <v>Kredyt I  - WFOś</v>
          </cell>
        </row>
        <row r="30">
          <cell r="G30" t="str">
            <v>Kredyt II  - Komercyjny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osno -&gt; grupę, amortyzację"/>
      <sheetName val="krosno_-&gt;_grupę,_amortyzację"/>
      <sheetName val="krosno __ grupę_ amortyzację"/>
    </sheetNames>
    <sheetDataSet>
      <sheetData sheetId="0">
        <row r="2">
          <cell r="J2">
            <v>1.1000000000000001</v>
          </cell>
          <cell r="M2">
            <v>0</v>
          </cell>
        </row>
        <row r="3">
          <cell r="J3">
            <v>1.1000000000000001</v>
          </cell>
          <cell r="M3">
            <v>0</v>
          </cell>
        </row>
        <row r="4">
          <cell r="J4">
            <v>1.1000000000000001</v>
          </cell>
          <cell r="M4">
            <v>0</v>
          </cell>
        </row>
        <row r="5">
          <cell r="J5">
            <v>1.1000000000000001</v>
          </cell>
          <cell r="M5">
            <v>0</v>
          </cell>
        </row>
        <row r="6">
          <cell r="J6">
            <v>1.2</v>
          </cell>
          <cell r="M6">
            <v>3212.1</v>
          </cell>
        </row>
        <row r="7">
          <cell r="J7">
            <v>1.2</v>
          </cell>
          <cell r="M7">
            <v>3211.86</v>
          </cell>
        </row>
        <row r="8">
          <cell r="J8">
            <v>1.2</v>
          </cell>
          <cell r="M8">
            <v>3592.44</v>
          </cell>
        </row>
        <row r="9">
          <cell r="J9">
            <v>1.2</v>
          </cell>
          <cell r="M9">
            <v>1486.86</v>
          </cell>
        </row>
        <row r="10">
          <cell r="J10">
            <v>1.2</v>
          </cell>
          <cell r="M10">
            <v>1486.86</v>
          </cell>
        </row>
        <row r="11">
          <cell r="J11">
            <v>1.2</v>
          </cell>
          <cell r="M11">
            <v>1486.86</v>
          </cell>
        </row>
        <row r="12">
          <cell r="J12">
            <v>1.2</v>
          </cell>
          <cell r="M12">
            <v>1486.86</v>
          </cell>
        </row>
        <row r="13">
          <cell r="J13">
            <v>2</v>
          </cell>
          <cell r="M13">
            <v>3779.88</v>
          </cell>
        </row>
        <row r="14">
          <cell r="J14">
            <v>2</v>
          </cell>
          <cell r="M14">
            <v>3779.88</v>
          </cell>
        </row>
        <row r="15">
          <cell r="J15">
            <v>2</v>
          </cell>
          <cell r="M15">
            <v>4091.58</v>
          </cell>
        </row>
        <row r="16">
          <cell r="J16">
            <v>2</v>
          </cell>
          <cell r="M16">
            <v>4615.92</v>
          </cell>
        </row>
        <row r="17">
          <cell r="J17">
            <v>2</v>
          </cell>
          <cell r="M17">
            <v>4615.92</v>
          </cell>
        </row>
        <row r="18">
          <cell r="J18">
            <v>2</v>
          </cell>
          <cell r="M18">
            <v>4615.92</v>
          </cell>
        </row>
        <row r="19">
          <cell r="J19">
            <v>2</v>
          </cell>
          <cell r="M19">
            <v>4615.92</v>
          </cell>
        </row>
        <row r="20">
          <cell r="J20">
            <v>2</v>
          </cell>
          <cell r="M20">
            <v>4615.92</v>
          </cell>
        </row>
        <row r="21">
          <cell r="J21">
            <v>2</v>
          </cell>
          <cell r="M21">
            <v>4615.92</v>
          </cell>
        </row>
        <row r="22">
          <cell r="J22">
            <v>2</v>
          </cell>
          <cell r="M22">
            <v>3598.62</v>
          </cell>
        </row>
        <row r="23">
          <cell r="J23">
            <v>2</v>
          </cell>
          <cell r="M23">
            <v>3708.72</v>
          </cell>
        </row>
        <row r="24">
          <cell r="J24">
            <v>2</v>
          </cell>
          <cell r="M24">
            <v>3708.72</v>
          </cell>
        </row>
        <row r="25">
          <cell r="J25">
            <v>2</v>
          </cell>
          <cell r="M25">
            <v>3708.72</v>
          </cell>
        </row>
        <row r="26">
          <cell r="J26">
            <v>2</v>
          </cell>
          <cell r="M26">
            <v>3708.72</v>
          </cell>
        </row>
        <row r="27">
          <cell r="J27">
            <v>2</v>
          </cell>
          <cell r="M27">
            <v>3708.72</v>
          </cell>
        </row>
        <row r="28">
          <cell r="J28">
            <v>2</v>
          </cell>
          <cell r="M28">
            <v>3708.72</v>
          </cell>
        </row>
        <row r="29">
          <cell r="J29">
            <v>3.1</v>
          </cell>
          <cell r="M29">
            <v>5175.3599999999997</v>
          </cell>
        </row>
        <row r="30">
          <cell r="J30">
            <v>3.1</v>
          </cell>
          <cell r="M30">
            <v>3708.72</v>
          </cell>
        </row>
        <row r="31">
          <cell r="J31">
            <v>3.1</v>
          </cell>
          <cell r="M31">
            <v>3708.72</v>
          </cell>
        </row>
        <row r="32">
          <cell r="J32">
            <v>3.1</v>
          </cell>
          <cell r="M32">
            <v>3708.72</v>
          </cell>
        </row>
        <row r="33">
          <cell r="J33">
            <v>3.1</v>
          </cell>
          <cell r="M33">
            <v>3708.72</v>
          </cell>
        </row>
        <row r="34">
          <cell r="J34">
            <v>3.1</v>
          </cell>
          <cell r="M34">
            <v>3708.72</v>
          </cell>
        </row>
        <row r="35">
          <cell r="J35">
            <v>3.1</v>
          </cell>
          <cell r="M35">
            <v>3708.72</v>
          </cell>
        </row>
        <row r="36">
          <cell r="J36">
            <v>3.1</v>
          </cell>
          <cell r="M36">
            <v>3708.72</v>
          </cell>
        </row>
        <row r="37">
          <cell r="J37">
            <v>3.1</v>
          </cell>
          <cell r="M37">
            <v>3708.72</v>
          </cell>
        </row>
        <row r="38">
          <cell r="J38">
            <v>4</v>
          </cell>
          <cell r="M38">
            <v>3592.44</v>
          </cell>
        </row>
        <row r="39">
          <cell r="J39">
            <v>4</v>
          </cell>
          <cell r="M39">
            <v>3592.44</v>
          </cell>
        </row>
        <row r="40">
          <cell r="J40">
            <v>4</v>
          </cell>
          <cell r="M40">
            <v>3212.1</v>
          </cell>
        </row>
        <row r="41">
          <cell r="J41">
            <v>5</v>
          </cell>
          <cell r="M41">
            <v>0</v>
          </cell>
        </row>
        <row r="42">
          <cell r="J42">
            <v>5</v>
          </cell>
          <cell r="M42">
            <v>0</v>
          </cell>
        </row>
        <row r="43">
          <cell r="J43">
            <v>5</v>
          </cell>
          <cell r="M43">
            <v>0</v>
          </cell>
        </row>
        <row r="44">
          <cell r="J44">
            <v>5</v>
          </cell>
          <cell r="M44">
            <v>0</v>
          </cell>
        </row>
        <row r="45">
          <cell r="J45">
            <v>5</v>
          </cell>
          <cell r="M45">
            <v>0</v>
          </cell>
        </row>
        <row r="46">
          <cell r="J46">
            <v>5</v>
          </cell>
          <cell r="M46">
            <v>0</v>
          </cell>
        </row>
        <row r="47">
          <cell r="J47">
            <v>6</v>
          </cell>
          <cell r="M47">
            <v>0</v>
          </cell>
        </row>
        <row r="48">
          <cell r="J48">
            <v>6</v>
          </cell>
          <cell r="M48">
            <v>0</v>
          </cell>
        </row>
        <row r="49">
          <cell r="J49">
            <v>6</v>
          </cell>
          <cell r="M49">
            <v>0</v>
          </cell>
        </row>
        <row r="50">
          <cell r="J50">
            <v>6</v>
          </cell>
          <cell r="M50">
            <v>0</v>
          </cell>
        </row>
        <row r="51">
          <cell r="J51">
            <v>6</v>
          </cell>
          <cell r="M51">
            <v>0</v>
          </cell>
        </row>
        <row r="52">
          <cell r="J52">
            <v>6</v>
          </cell>
          <cell r="M52">
            <v>0</v>
          </cell>
        </row>
        <row r="53">
          <cell r="J53">
            <v>6</v>
          </cell>
          <cell r="M53">
            <v>0</v>
          </cell>
        </row>
        <row r="54">
          <cell r="J54">
            <v>6</v>
          </cell>
          <cell r="M54">
            <v>888.54</v>
          </cell>
        </row>
        <row r="55">
          <cell r="J55">
            <v>7</v>
          </cell>
          <cell r="M55">
            <v>1486.86</v>
          </cell>
        </row>
        <row r="56">
          <cell r="J56">
            <v>7</v>
          </cell>
          <cell r="M56">
            <v>1486.86</v>
          </cell>
        </row>
        <row r="57">
          <cell r="J57">
            <v>7</v>
          </cell>
          <cell r="M57">
            <v>1709.7</v>
          </cell>
        </row>
        <row r="58">
          <cell r="J58">
            <v>7</v>
          </cell>
          <cell r="M58">
            <v>1486.86</v>
          </cell>
        </row>
        <row r="59">
          <cell r="J59">
            <v>8</v>
          </cell>
          <cell r="M59">
            <v>3212.1</v>
          </cell>
        </row>
        <row r="60">
          <cell r="J60">
            <v>8</v>
          </cell>
          <cell r="M60">
            <v>3212.1</v>
          </cell>
        </row>
        <row r="61">
          <cell r="J61">
            <v>8</v>
          </cell>
          <cell r="M61">
            <v>3084.66</v>
          </cell>
        </row>
        <row r="62">
          <cell r="J62">
            <v>8</v>
          </cell>
          <cell r="M62">
            <v>3084.66</v>
          </cell>
        </row>
        <row r="63">
          <cell r="J63">
            <v>8</v>
          </cell>
          <cell r="M63">
            <v>979.14</v>
          </cell>
        </row>
        <row r="64">
          <cell r="J64">
            <v>8</v>
          </cell>
          <cell r="M64">
            <v>0</v>
          </cell>
        </row>
        <row r="65">
          <cell r="J65">
            <v>8</v>
          </cell>
          <cell r="M65">
            <v>0</v>
          </cell>
        </row>
        <row r="66">
          <cell r="J66">
            <v>8</v>
          </cell>
          <cell r="M66">
            <v>1241.3399999999999</v>
          </cell>
        </row>
        <row r="67">
          <cell r="J67">
            <v>8</v>
          </cell>
          <cell r="M67">
            <v>0</v>
          </cell>
        </row>
        <row r="68">
          <cell r="J68">
            <v>8</v>
          </cell>
          <cell r="M68">
            <v>0</v>
          </cell>
        </row>
        <row r="69">
          <cell r="J69">
            <v>8</v>
          </cell>
          <cell r="M69">
            <v>0</v>
          </cell>
        </row>
        <row r="70">
          <cell r="J70">
            <v>8</v>
          </cell>
          <cell r="M70">
            <v>0</v>
          </cell>
        </row>
        <row r="71">
          <cell r="J71">
            <v>8</v>
          </cell>
          <cell r="M71">
            <v>0</v>
          </cell>
        </row>
        <row r="72">
          <cell r="J72">
            <v>8</v>
          </cell>
          <cell r="M72">
            <v>0</v>
          </cell>
        </row>
        <row r="73">
          <cell r="J73">
            <v>8</v>
          </cell>
          <cell r="M73">
            <v>0</v>
          </cell>
        </row>
        <row r="74">
          <cell r="J74">
            <v>8</v>
          </cell>
          <cell r="M74">
            <v>0</v>
          </cell>
        </row>
        <row r="75">
          <cell r="J75">
            <v>8</v>
          </cell>
          <cell r="M75">
            <v>1241.3399999999999</v>
          </cell>
        </row>
        <row r="76">
          <cell r="J76">
            <v>8</v>
          </cell>
          <cell r="M76">
            <v>187.62</v>
          </cell>
        </row>
        <row r="77">
          <cell r="J77">
            <v>8</v>
          </cell>
          <cell r="M77">
            <v>48.18</v>
          </cell>
        </row>
        <row r="78">
          <cell r="J78">
            <v>8</v>
          </cell>
          <cell r="M78">
            <v>48.18</v>
          </cell>
        </row>
        <row r="79">
          <cell r="J79">
            <v>8</v>
          </cell>
          <cell r="M79">
            <v>48.18</v>
          </cell>
        </row>
        <row r="80">
          <cell r="J80">
            <v>8</v>
          </cell>
          <cell r="M80">
            <v>48.18</v>
          </cell>
        </row>
        <row r="81">
          <cell r="J81">
            <v>8</v>
          </cell>
          <cell r="M81">
            <v>48.18</v>
          </cell>
        </row>
        <row r="82">
          <cell r="J82">
            <v>9</v>
          </cell>
          <cell r="M82">
            <v>0</v>
          </cell>
        </row>
        <row r="83">
          <cell r="J83">
            <v>9</v>
          </cell>
          <cell r="M83">
            <v>0</v>
          </cell>
        </row>
        <row r="84">
          <cell r="J84">
            <v>9</v>
          </cell>
          <cell r="M84">
            <v>0</v>
          </cell>
        </row>
        <row r="85">
          <cell r="J85">
            <v>9</v>
          </cell>
          <cell r="M85">
            <v>0</v>
          </cell>
        </row>
        <row r="86">
          <cell r="J86">
            <v>3.2</v>
          </cell>
          <cell r="M86">
            <v>6541.08</v>
          </cell>
        </row>
        <row r="87">
          <cell r="J87">
            <v>3.2</v>
          </cell>
          <cell r="M87">
            <v>6541.08</v>
          </cell>
        </row>
      </sheetData>
      <sheetData sheetId="1" refreshError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 xml:space="preserve">Spółka prawa handlowego (w tym: spółka akcyjna, spółka z ograniczoną
 odpowiedzialnością, itd.)
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 xml:space="preserve"> </v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unki"/>
      <sheetName val="Wniosek"/>
      <sheetName val="część I,II,III"/>
      <sheetName val="wskaźniki c.d."/>
      <sheetName val="czesc_IV_1"/>
      <sheetName val=" Scenariusz bazowy(1)"/>
      <sheetName val="czesc_IV_2"/>
      <sheetName val=" Scenariusz bazowy(2)"/>
      <sheetName val="czesc_IV_2 (2)"/>
      <sheetName val=" Scenariusz bazowy(3)"/>
      <sheetName val="czesc_IV_2 (3)"/>
      <sheetName val=" Scenariusz bazowy(4)"/>
      <sheetName val="część V"/>
      <sheetName val="częśc VI"/>
      <sheetName val="List"/>
      <sheetName val="Sumy_posrednie"/>
      <sheetName val="WZOR"/>
      <sheetName val="Operator"/>
      <sheetName val="Listy"/>
      <sheetName val="Pomoc"/>
      <sheetName val="VBA"/>
      <sheetName val="shListaDzialam"/>
    </sheetNames>
    <sheetDataSet>
      <sheetData sheetId="0"/>
      <sheetData sheetId="1">
        <row r="141">
          <cell r="P141" t="str">
            <v>NIE</v>
          </cell>
        </row>
      </sheetData>
      <sheetData sheetId="2">
        <row r="36">
          <cell r="C36">
            <v>41640</v>
          </cell>
          <cell r="I36">
            <v>42705</v>
          </cell>
        </row>
        <row r="41">
          <cell r="C41">
            <v>6000000</v>
          </cell>
        </row>
        <row r="43">
          <cell r="C43">
            <v>5000000</v>
          </cell>
        </row>
        <row r="65">
          <cell r="J65">
            <v>0</v>
          </cell>
        </row>
        <row r="66">
          <cell r="C66">
            <v>0</v>
          </cell>
          <cell r="E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</row>
        <row r="67">
          <cell r="J67">
            <v>0</v>
          </cell>
        </row>
        <row r="68">
          <cell r="J68">
            <v>0</v>
          </cell>
        </row>
        <row r="69">
          <cell r="C69">
            <v>0</v>
          </cell>
          <cell r="E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</row>
        <row r="70">
          <cell r="J70">
            <v>0</v>
          </cell>
        </row>
        <row r="71">
          <cell r="J71">
            <v>0</v>
          </cell>
        </row>
        <row r="72">
          <cell r="C72">
            <v>0</v>
          </cell>
          <cell r="E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</row>
        <row r="73">
          <cell r="J73">
            <v>0</v>
          </cell>
        </row>
        <row r="74">
          <cell r="J74">
            <v>0</v>
          </cell>
        </row>
        <row r="75">
          <cell r="J75">
            <v>0</v>
          </cell>
        </row>
        <row r="77">
          <cell r="C77">
            <v>0</v>
          </cell>
          <cell r="E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</row>
        <row r="80">
          <cell r="E80">
            <v>1671017</v>
          </cell>
          <cell r="J80">
            <v>1671017</v>
          </cell>
        </row>
        <row r="84">
          <cell r="C84">
            <v>0</v>
          </cell>
          <cell r="E84">
            <v>348631</v>
          </cell>
          <cell r="G84">
            <v>0</v>
          </cell>
          <cell r="H84">
            <v>0</v>
          </cell>
          <cell r="I84">
            <v>0</v>
          </cell>
          <cell r="J84">
            <v>348631</v>
          </cell>
        </row>
        <row r="85">
          <cell r="C85">
            <v>0</v>
          </cell>
          <cell r="E85">
            <v>2019648</v>
          </cell>
          <cell r="G85">
            <v>0</v>
          </cell>
          <cell r="H85">
            <v>0</v>
          </cell>
          <cell r="I85">
            <v>0</v>
          </cell>
          <cell r="J85">
            <v>2019648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6">
          <cell r="D16">
            <v>41640</v>
          </cell>
          <cell r="E16">
            <v>41944</v>
          </cell>
          <cell r="F16">
            <v>42248</v>
          </cell>
          <cell r="G16">
            <v>42552</v>
          </cell>
          <cell r="H16">
            <v>42705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</row>
        <row r="32">
          <cell r="C32">
            <v>41437</v>
          </cell>
        </row>
        <row r="33">
          <cell r="D33">
            <v>41437</v>
          </cell>
          <cell r="E33">
            <v>41671</v>
          </cell>
          <cell r="F33">
            <v>41974</v>
          </cell>
          <cell r="G33">
            <v>42278</v>
          </cell>
          <cell r="H33">
            <v>42583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</row>
        <row r="34">
          <cell r="D34">
            <v>41640</v>
          </cell>
          <cell r="E34">
            <v>41944</v>
          </cell>
          <cell r="F34">
            <v>42248</v>
          </cell>
          <cell r="G34">
            <v>42552</v>
          </cell>
          <cell r="H34">
            <v>42705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</row>
        <row r="35">
          <cell r="D35">
            <v>41487</v>
          </cell>
          <cell r="E35">
            <v>41518</v>
          </cell>
          <cell r="F35">
            <v>41548</v>
          </cell>
          <cell r="G35">
            <v>41579</v>
          </cell>
          <cell r="H35">
            <v>41609</v>
          </cell>
          <cell r="I35">
            <v>41640</v>
          </cell>
          <cell r="J35">
            <v>41671</v>
          </cell>
          <cell r="K35">
            <v>41699</v>
          </cell>
          <cell r="L35">
            <v>41730</v>
          </cell>
          <cell r="M35">
            <v>41760</v>
          </cell>
          <cell r="N35">
            <v>41791</v>
          </cell>
          <cell r="O35">
            <v>41821</v>
          </cell>
        </row>
        <row r="36">
          <cell r="D36">
            <v>41730</v>
          </cell>
          <cell r="E36">
            <v>41760</v>
          </cell>
          <cell r="F36">
            <v>41791</v>
          </cell>
          <cell r="G36">
            <v>41821</v>
          </cell>
          <cell r="H36">
            <v>41852</v>
          </cell>
          <cell r="I36">
            <v>41883</v>
          </cell>
          <cell r="J36">
            <v>41913</v>
          </cell>
          <cell r="K36">
            <v>41944</v>
          </cell>
          <cell r="L36">
            <v>41974</v>
          </cell>
          <cell r="M36">
            <v>42005</v>
          </cell>
          <cell r="N36">
            <v>42036</v>
          </cell>
          <cell r="O36">
            <v>42064</v>
          </cell>
        </row>
        <row r="37">
          <cell r="D37">
            <v>42036</v>
          </cell>
          <cell r="E37">
            <v>42064</v>
          </cell>
          <cell r="F37">
            <v>42095</v>
          </cell>
          <cell r="G37">
            <v>42125</v>
          </cell>
          <cell r="H37">
            <v>42156</v>
          </cell>
          <cell r="I37">
            <v>42186</v>
          </cell>
          <cell r="J37">
            <v>42217</v>
          </cell>
          <cell r="K37">
            <v>42248</v>
          </cell>
          <cell r="L37">
            <v>42278</v>
          </cell>
          <cell r="M37">
            <v>42309</v>
          </cell>
          <cell r="N37">
            <v>42339</v>
          </cell>
          <cell r="O37">
            <v>42370</v>
          </cell>
        </row>
        <row r="38">
          <cell r="D38">
            <v>42339</v>
          </cell>
          <cell r="E38">
            <v>42370</v>
          </cell>
          <cell r="F38">
            <v>42401</v>
          </cell>
          <cell r="G38">
            <v>42430</v>
          </cell>
          <cell r="H38">
            <v>42461</v>
          </cell>
          <cell r="I38">
            <v>42491</v>
          </cell>
          <cell r="J38">
            <v>42522</v>
          </cell>
          <cell r="K38">
            <v>42552</v>
          </cell>
          <cell r="L38">
            <v>42583</v>
          </cell>
          <cell r="M38">
            <v>42614</v>
          </cell>
          <cell r="N38">
            <v>42644</v>
          </cell>
          <cell r="O38">
            <v>42675</v>
          </cell>
        </row>
        <row r="39">
          <cell r="D39">
            <v>42644</v>
          </cell>
          <cell r="E39">
            <v>42675</v>
          </cell>
          <cell r="F39">
            <v>42705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</row>
        <row r="48">
          <cell r="D48">
            <v>41730</v>
          </cell>
          <cell r="E48">
            <v>42036</v>
          </cell>
          <cell r="F48">
            <v>42339</v>
          </cell>
          <cell r="G48">
            <v>42644</v>
          </cell>
          <cell r="H48">
            <v>42795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</row>
      </sheetData>
      <sheetData sheetId="13"/>
      <sheetData sheetId="14">
        <row r="3">
          <cell r="C3" t="str">
            <v>sty</v>
          </cell>
          <cell r="D3" t="str">
            <v>lut</v>
          </cell>
          <cell r="E3" t="str">
            <v>mar</v>
          </cell>
          <cell r="F3" t="str">
            <v>kwi</v>
          </cell>
          <cell r="G3" t="str">
            <v>maj</v>
          </cell>
          <cell r="H3" t="str">
            <v>cze</v>
          </cell>
          <cell r="I3" t="str">
            <v>lip</v>
          </cell>
          <cell r="J3" t="str">
            <v>sie</v>
          </cell>
          <cell r="K3" t="str">
            <v>wrz</v>
          </cell>
          <cell r="L3" t="str">
            <v>paź</v>
          </cell>
          <cell r="M3" t="str">
            <v>lis</v>
          </cell>
          <cell r="N3" t="str">
            <v>gru</v>
          </cell>
        </row>
      </sheetData>
      <sheetData sheetId="15">
        <row r="2">
          <cell r="C2">
            <v>2</v>
          </cell>
        </row>
        <row r="5">
          <cell r="B5">
            <v>41640</v>
          </cell>
        </row>
        <row r="6">
          <cell r="B6">
            <v>42705</v>
          </cell>
        </row>
        <row r="7">
          <cell r="D7" t="str">
            <v>lip 13</v>
          </cell>
          <cell r="E7" t="str">
            <v>sie 13</v>
          </cell>
          <cell r="F7" t="str">
            <v>wrz 13</v>
          </cell>
          <cell r="G7" t="str">
            <v>paź 13</v>
          </cell>
          <cell r="H7" t="str">
            <v>lis 13</v>
          </cell>
          <cell r="I7" t="str">
            <v>gru 13</v>
          </cell>
          <cell r="J7" t="str">
            <v>sty 14</v>
          </cell>
          <cell r="K7" t="str">
            <v>lut 14</v>
          </cell>
          <cell r="L7" t="str">
            <v>mar 14</v>
          </cell>
          <cell r="M7" t="str">
            <v>kwi 14</v>
          </cell>
          <cell r="N7" t="str">
            <v>maj 14</v>
          </cell>
          <cell r="O7" t="str">
            <v>cze 14</v>
          </cell>
          <cell r="P7" t="str">
            <v>lip 14</v>
          </cell>
          <cell r="Q7" t="str">
            <v>sie 14</v>
          </cell>
          <cell r="R7" t="str">
            <v>wrz 14</v>
          </cell>
          <cell r="S7" t="str">
            <v>paź 14</v>
          </cell>
          <cell r="T7" t="str">
            <v>lis 14</v>
          </cell>
          <cell r="U7" t="str">
            <v>gru 14</v>
          </cell>
          <cell r="V7" t="str">
            <v>sty 15</v>
          </cell>
          <cell r="W7" t="str">
            <v>lut 15</v>
          </cell>
          <cell r="X7" t="str">
            <v>mar 15</v>
          </cell>
          <cell r="Y7" t="str">
            <v>kwi 15</v>
          </cell>
          <cell r="Z7" t="str">
            <v>maj 15</v>
          </cell>
          <cell r="AA7" t="str">
            <v>cze 15</v>
          </cell>
          <cell r="AB7" t="str">
            <v>lip 15</v>
          </cell>
          <cell r="AC7" t="str">
            <v>sie 15</v>
          </cell>
          <cell r="AD7" t="str">
            <v>wrz 15</v>
          </cell>
          <cell r="AE7" t="str">
            <v>paź 15</v>
          </cell>
          <cell r="AF7" t="str">
            <v>lis 15</v>
          </cell>
          <cell r="AG7" t="str">
            <v>gru 15</v>
          </cell>
          <cell r="AH7" t="str">
            <v>sty 16</v>
          </cell>
          <cell r="AI7" t="str">
            <v>lut 16</v>
          </cell>
          <cell r="AJ7" t="str">
            <v>mar 16</v>
          </cell>
          <cell r="AK7" t="str">
            <v>kwi 16</v>
          </cell>
          <cell r="AL7" t="str">
            <v>maj 16</v>
          </cell>
          <cell r="AM7" t="str">
            <v>cze 16</v>
          </cell>
        </row>
        <row r="8">
          <cell r="D8">
            <v>41456</v>
          </cell>
          <cell r="E8">
            <v>41487</v>
          </cell>
          <cell r="F8">
            <v>41518</v>
          </cell>
          <cell r="G8">
            <v>41548</v>
          </cell>
          <cell r="H8">
            <v>41579</v>
          </cell>
          <cell r="I8">
            <v>41609</v>
          </cell>
          <cell r="J8">
            <v>41640</v>
          </cell>
          <cell r="K8">
            <v>41671</v>
          </cell>
          <cell r="L8">
            <v>41699</v>
          </cell>
          <cell r="M8">
            <v>41730</v>
          </cell>
          <cell r="N8">
            <v>41760</v>
          </cell>
          <cell r="O8">
            <v>41791</v>
          </cell>
          <cell r="P8">
            <v>41821</v>
          </cell>
          <cell r="Q8">
            <v>41852</v>
          </cell>
          <cell r="R8">
            <v>41883</v>
          </cell>
          <cell r="S8">
            <v>41913</v>
          </cell>
          <cell r="T8">
            <v>41944</v>
          </cell>
          <cell r="U8">
            <v>41974</v>
          </cell>
          <cell r="V8">
            <v>42005</v>
          </cell>
          <cell r="W8">
            <v>42036</v>
          </cell>
          <cell r="X8">
            <v>42064</v>
          </cell>
          <cell r="Y8">
            <v>42095</v>
          </cell>
          <cell r="Z8">
            <v>42125</v>
          </cell>
          <cell r="AA8">
            <v>42156</v>
          </cell>
          <cell r="AB8">
            <v>42186</v>
          </cell>
          <cell r="AC8">
            <v>42217</v>
          </cell>
          <cell r="AD8">
            <v>42248</v>
          </cell>
          <cell r="AE8">
            <v>42278</v>
          </cell>
          <cell r="AF8">
            <v>42309</v>
          </cell>
          <cell r="AG8">
            <v>42339</v>
          </cell>
          <cell r="AH8">
            <v>42370</v>
          </cell>
          <cell r="AI8">
            <v>42401</v>
          </cell>
          <cell r="AJ8">
            <v>42430</v>
          </cell>
          <cell r="AK8">
            <v>42461</v>
          </cell>
          <cell r="AL8">
            <v>42491</v>
          </cell>
          <cell r="AM8">
            <v>42522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274611</v>
          </cell>
          <cell r="Q15">
            <v>274611</v>
          </cell>
          <cell r="R15">
            <v>274612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45947</v>
          </cell>
          <cell r="Q17">
            <v>45948</v>
          </cell>
          <cell r="R17">
            <v>45948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</row>
        <row r="19">
          <cell r="C19">
            <v>2013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</row>
        <row r="20">
          <cell r="C20">
            <v>2014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</row>
        <row r="22"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</row>
        <row r="26">
          <cell r="C26">
            <v>2013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</row>
        <row r="27">
          <cell r="C27">
            <v>2014</v>
          </cell>
        </row>
        <row r="28">
          <cell r="C28">
            <v>2015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</row>
        <row r="29">
          <cell r="C29">
            <v>2016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</row>
        <row r="30">
          <cell r="C30">
            <v>2017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</row>
        <row r="31">
          <cell r="C31">
            <v>2018</v>
          </cell>
        </row>
        <row r="33">
          <cell r="C33">
            <v>2013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</row>
        <row r="34">
          <cell r="C34">
            <v>2014</v>
          </cell>
        </row>
        <row r="35">
          <cell r="C35">
            <v>2015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</row>
        <row r="36">
          <cell r="C36">
            <v>2016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</row>
        <row r="37">
          <cell r="C37">
            <v>2017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</row>
        <row r="38">
          <cell r="C38">
            <v>2018</v>
          </cell>
        </row>
      </sheetData>
      <sheetData sheetId="16"/>
      <sheetData sheetId="17"/>
      <sheetData sheetId="18">
        <row r="1">
          <cell r="A1" t="str">
            <v>I. PROJEKT KONKURSOWY</v>
          </cell>
          <cell r="B1" t="str">
            <v>1.Ochrona różnorodności biologicznej i ekosystemów</v>
          </cell>
          <cell r="C1" t="str">
            <v>BARDZO WAŻNE</v>
          </cell>
          <cell r="D1" t="str">
            <v>WYSOKIE</v>
          </cell>
          <cell r="E1" t="str">
            <v>TAK</v>
          </cell>
          <cell r="H1" t="str">
            <v>PROJEKT KONKURSOWY</v>
          </cell>
          <cell r="M1">
            <v>1</v>
          </cell>
          <cell r="N1">
            <v>2013</v>
          </cell>
          <cell r="O1" t="str">
            <v>organy władzy publicznej, w tym organy administracji rządowej, organy kontroli państwowej i ochrony prawa oraz sądy i trybunały</v>
          </cell>
          <cell r="P1" t="str">
            <v xml:space="preserve">Spółka prawa handlowego (w tym: spółka akcyjna, spółka z ograniczoną
 odpowiedzialnością, itd.)
</v>
          </cell>
          <cell r="Q1" t="str">
            <v>Oświadczam w imieniu wnioskodawcy, że nie finansuje i nie zamierza finansować projektu z innych dotacji, a także nie ubiega się równolegle o dofinansowanie z innych dotacji</v>
          </cell>
          <cell r="S1" t="str">
            <v>A. jednostki sektora finansów publicznych</v>
          </cell>
          <cell r="U1" t="str">
            <v>Pomocy de minimis</v>
          </cell>
          <cell r="V1" t="str">
            <v>TAK</v>
          </cell>
        </row>
        <row r="2">
          <cell r="A2" t="str">
            <v>II. PROJEKT PREDEFINIOWANY</v>
          </cell>
          <cell r="B2" t="str">
            <v>2.Wzmocnienie monitoringu środowiska oraz działań kontrolnych</v>
          </cell>
          <cell r="C2" t="str">
            <v>WAŻNE</v>
          </cell>
          <cell r="D2" t="str">
            <v>ŚREDNIE</v>
          </cell>
          <cell r="E2" t="str">
            <v>NIE</v>
          </cell>
          <cell r="H2" t="str">
            <v>PROJEKT PREDEFINIOWANY</v>
          </cell>
          <cell r="M2">
            <v>2</v>
          </cell>
          <cell r="N2">
            <v>2014</v>
          </cell>
          <cell r="O2" t="str">
            <v>jednostki samorządu terytorialnego oraz ich związki</v>
          </cell>
          <cell r="P2" t="str">
            <v>Spółka cywilna</v>
          </cell>
          <cell r="Q2" t="str">
            <v>Oświadczam w imieniu wnioskodawcy, że nie finansuje i nie zamerza finansować projektu z innych dotacji , ale ubiega się równolegle o dofinansowanie z innych dotacji</v>
          </cell>
          <cell r="S2" t="str">
            <v>B. podmioty niepubliczne realizujące zadania publiczne</v>
          </cell>
          <cell r="U2" t="str">
            <v>Pomocy publicznej innej niż pomoc de minimis lub pomoc de minimis w rolnictwie lub rybołóstwie</v>
          </cell>
          <cell r="V2" t="str">
            <v>NIE</v>
          </cell>
        </row>
        <row r="3">
          <cell r="A3" t="str">
            <v>III. PROJEKT W RAMACH FUNDUSZU MAŁYCH GRANTÓW</v>
          </cell>
          <cell r="B3" t="str">
            <v>3.Oszczędzanie energii i promowanie odnawialnych źródeł energii</v>
          </cell>
          <cell r="C3" t="str">
            <v>MAŁO ISTOTNE</v>
          </cell>
          <cell r="D3" t="str">
            <v>NISKIE</v>
          </cell>
          <cell r="H3" t="str">
            <v>PROJEKT W RAMACH FUNDUSZU MAŁYCH GRANTÓW</v>
          </cell>
          <cell r="M3">
            <v>3</v>
          </cell>
          <cell r="N3">
            <v>2015</v>
          </cell>
          <cell r="O3" t="str">
            <v>jednostki budżetowe</v>
          </cell>
          <cell r="P3" t="str">
            <v>Osoba fizyczna prowadząca działalność gospodarczą</v>
          </cell>
          <cell r="Q3" t="str">
            <v>Oświadczam w imieniu wnioskodawcy, że finansuje projekt z innych dotacji</v>
          </cell>
          <cell r="U3" t="str">
            <v>Pytanie nie dotyczy wnioskodawcy, gdyż przynajmniej w jednym z pytań nr 5.1.1 i 5.1.2 nie zakreślono odpowiedzi TAK</v>
          </cell>
          <cell r="V3" t="str">
            <v>NIE DOTYCZY</v>
          </cell>
        </row>
        <row r="4">
          <cell r="B4" t="str">
            <v>4.Fundusz dla Organizacji Pozarządowych</v>
          </cell>
          <cell r="M4">
            <v>4</v>
          </cell>
          <cell r="O4" t="str">
            <v>samorządowe zakłady budżetowe</v>
          </cell>
          <cell r="P4" t="str">
            <v>Stowarzyszenie</v>
          </cell>
          <cell r="Q4" t="str">
            <v>Oświadczam w imieniu wnioskodawcy, że finansuje wniosek nie z dotacji, ale z preferencyjnej pożyczki (niskooprocentowanej lub częściowo umarzanej)</v>
          </cell>
        </row>
        <row r="5">
          <cell r="B5" t="str">
            <v xml:space="preserve">5.Rozwój miast poprzez wzmocnienie kompetencji jednostek samorządu terytorialnego, dialog społeczny oraz współpracę z przedstawicielami społeczeństwa obywatelskiego </v>
          </cell>
          <cell r="M5">
            <v>5</v>
          </cell>
          <cell r="O5" t="str">
            <v>agencje wykonawcze</v>
          </cell>
          <cell r="P5" t="str">
            <v>Fundacja</v>
          </cell>
        </row>
        <row r="6">
          <cell r="B6" t="str">
            <v>6.Poprawa i lepsze dostosowanie ochrony zdrowia do trendów demograficzno - epidemiologicznych</v>
          </cell>
          <cell r="M6">
            <v>6</v>
          </cell>
          <cell r="O6" t="str">
            <v>instytucje gospodarki budżetowej</v>
          </cell>
          <cell r="P6" t="str">
            <v>Spółdzielnia</v>
          </cell>
        </row>
        <row r="7">
          <cell r="B7" t="str">
            <v>7.Fundusz Stypendialny i Szkoleniowy</v>
          </cell>
          <cell r="M7">
            <v>7</v>
          </cell>
          <cell r="O7" t="str">
            <v>państwowe fundusze celowe</v>
          </cell>
          <cell r="P7" t="str">
            <v>Uczelnia niepubliczna</v>
          </cell>
        </row>
        <row r="8">
          <cell r="B8" t="str">
            <v>8.Konserwacja i rewitalizacja dziedzictwa kulturowego</v>
          </cell>
          <cell r="M8">
            <v>8</v>
          </cell>
          <cell r="O8" t="str">
            <v>Zakład Ubezpieczeń Społecznych i zarządzanie przez niego fundusze oraz Kasa Rolniczego Ubezpieczenia i fundusze zarządzane przez Prezesa Kasy Rolniczego Ubezpieczenia Społecznego</v>
          </cell>
          <cell r="P8" t="str">
            <v>Kościoły i związki wyznaniowe</v>
          </cell>
        </row>
        <row r="9">
          <cell r="B9" t="str">
            <v>9.Promowanie różnorodności kulturowej i artystycznej w ramach europejskiego dziedzictwa kulturowego</v>
          </cell>
          <cell r="M9">
            <v>9</v>
          </cell>
          <cell r="O9" t="str">
            <v>Narodowy Fundusz Zdrowia</v>
          </cell>
          <cell r="P9" t="str">
            <v>Lasy Państwowe</v>
          </cell>
        </row>
        <row r="10">
          <cell r="B10" t="str">
            <v>10.Wsparcie rozwoju i szerokiego stosowania technologii CCS w Polsce</v>
          </cell>
          <cell r="M10">
            <v>10</v>
          </cell>
          <cell r="O10" t="str">
            <v>samodzielne publiczne zakłady opieki zdrowotnej</v>
          </cell>
          <cell r="P10" t="str">
            <v>Inne (wskazać, jakie) - przy wyborze tej pozycji pojawia się pole  opisowe</v>
          </cell>
        </row>
        <row r="11">
          <cell r="B11" t="str">
            <v>11.Polsko - Norweska Współpraca Badawcza</v>
          </cell>
          <cell r="M11">
            <v>11</v>
          </cell>
          <cell r="O11" t="str">
            <v>uczelnie publiczne</v>
          </cell>
        </row>
        <row r="12">
          <cell r="B12" t="str">
            <v>12.Ograniczanie społecznych nierówności w zdrowiu</v>
          </cell>
          <cell r="M12">
            <v>12</v>
          </cell>
          <cell r="O12" t="str">
            <v>Polska Akademia Nauk i tworzone przez nią komórki organizacyjne</v>
          </cell>
          <cell r="P12" t="str">
            <v xml:space="preserve"> </v>
          </cell>
        </row>
        <row r="13">
          <cell r="B13" t="str">
            <v>13.Przeciwdziałanie przemocy w rodzinie i przemocy ze względu na płeć</v>
          </cell>
          <cell r="O13" t="str">
            <v>państwowe i samorządoweinstytucje kultury oraz państwowe instytucje filmowe</v>
          </cell>
        </row>
        <row r="14">
          <cell r="B14" t="str">
            <v>14.Poprawa bezpieczeństwa w obszarze Schengen</v>
          </cell>
          <cell r="O14" t="str">
            <v>inne państwowe lub samorzadowe osoby prawne utworzone na podstawie odebnych ustaw w celu wykonania zadań publicznych, z wyłączeniem przedsiębiorstw, instytutówbadawczych, bankó i spółek prawa handlowego</v>
          </cell>
        </row>
        <row r="15">
          <cell r="B15" t="str">
            <v>15.Budowanie potencjału instytucjonalnego i współpraca w obszarze wymiaru sprawiedliwości</v>
          </cell>
        </row>
        <row r="16">
          <cell r="B16" t="str">
            <v>16.Wsparcie służby więziennej, w tym sankcji pozawięziennych</v>
          </cell>
        </row>
      </sheetData>
      <sheetData sheetId="19"/>
      <sheetData sheetId="20">
        <row r="1">
          <cell r="D1" t="str">
            <v>√</v>
          </cell>
        </row>
        <row r="2">
          <cell r="D2" t="str">
            <v>−</v>
          </cell>
        </row>
      </sheetData>
      <sheetData sheetId="2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y"/>
      <sheetName val="Ważone"/>
      <sheetName val="F"/>
      <sheetName val="Zestawienie"/>
      <sheetName val="Licznik_SP3"/>
    </sheetNames>
    <sheetDataSet>
      <sheetData sheetId="0"/>
      <sheetData sheetId="1"/>
      <sheetData sheetId="2">
        <row r="1">
          <cell r="A1" t="str">
            <v>Budynek Sali gimnastycznej</v>
          </cell>
        </row>
        <row r="3">
          <cell r="A3" t="str">
            <v>Sala gimnastyczna</v>
          </cell>
        </row>
        <row r="4">
          <cell r="A4" t="str">
            <v>L.p.</v>
          </cell>
          <cell r="B4" t="str">
            <v>Strefa 1</v>
          </cell>
          <cell r="C4" t="str">
            <v>Strefa 2</v>
          </cell>
          <cell r="D4" t="str">
            <v>Orientacja</v>
          </cell>
          <cell r="E4" t="str">
            <v>Powierzchnia</v>
          </cell>
          <cell r="F4" t="str">
            <v>K</v>
          </cell>
          <cell r="G4" t="str">
            <v>Okna</v>
          </cell>
          <cell r="H4" t="str">
            <v>Drzwi</v>
          </cell>
        </row>
        <row r="5">
          <cell r="A5">
            <v>1</v>
          </cell>
          <cell r="B5">
            <v>1</v>
          </cell>
          <cell r="C5">
            <v>0</v>
          </cell>
          <cell r="D5">
            <v>0</v>
          </cell>
          <cell r="E5">
            <v>33.340000000000003</v>
          </cell>
        </row>
        <row r="6">
          <cell r="A6">
            <v>2</v>
          </cell>
          <cell r="B6">
            <v>1</v>
          </cell>
          <cell r="C6">
            <v>0</v>
          </cell>
          <cell r="D6">
            <v>90</v>
          </cell>
          <cell r="E6">
            <v>107.87</v>
          </cell>
          <cell r="G6">
            <v>39.960000000000008</v>
          </cell>
        </row>
        <row r="7">
          <cell r="A7">
            <v>3</v>
          </cell>
          <cell r="B7">
            <v>1</v>
          </cell>
          <cell r="C7">
            <v>0</v>
          </cell>
          <cell r="D7">
            <v>180</v>
          </cell>
          <cell r="E7">
            <v>51.62</v>
          </cell>
        </row>
        <row r="8">
          <cell r="A8">
            <v>4</v>
          </cell>
          <cell r="B8">
            <v>1</v>
          </cell>
          <cell r="C8">
            <v>0</v>
          </cell>
          <cell r="D8">
            <v>270</v>
          </cell>
          <cell r="E8">
            <v>47.27</v>
          </cell>
          <cell r="G8">
            <v>14.688000000000002</v>
          </cell>
        </row>
        <row r="9">
          <cell r="A9">
            <v>5</v>
          </cell>
          <cell r="B9">
            <v>1</v>
          </cell>
          <cell r="C9">
            <v>2</v>
          </cell>
          <cell r="E9">
            <v>50.65</v>
          </cell>
          <cell r="H9">
            <v>6.7200000000000006</v>
          </cell>
        </row>
        <row r="10">
          <cell r="A10">
            <v>6</v>
          </cell>
          <cell r="B10">
            <v>2</v>
          </cell>
          <cell r="C10">
            <v>0</v>
          </cell>
          <cell r="D10">
            <v>180</v>
          </cell>
          <cell r="E10">
            <v>16.149999999999999</v>
          </cell>
          <cell r="H10">
            <v>3.5</v>
          </cell>
        </row>
        <row r="11">
          <cell r="A11">
            <v>7</v>
          </cell>
          <cell r="B11">
            <v>2</v>
          </cell>
          <cell r="C11">
            <v>0</v>
          </cell>
          <cell r="D11">
            <v>270</v>
          </cell>
          <cell r="E11">
            <v>61.29</v>
          </cell>
          <cell r="G11">
            <v>8.2849000000000004</v>
          </cell>
        </row>
        <row r="12">
          <cell r="A12">
            <v>8</v>
          </cell>
          <cell r="B12">
            <v>2</v>
          </cell>
          <cell r="C12">
            <v>0</v>
          </cell>
          <cell r="D12">
            <v>0</v>
          </cell>
          <cell r="E12">
            <v>10.5</v>
          </cell>
        </row>
        <row r="13">
          <cell r="A13">
            <v>9</v>
          </cell>
          <cell r="B13">
            <v>2</v>
          </cell>
          <cell r="C13">
            <v>0</v>
          </cell>
          <cell r="D13">
            <v>90</v>
          </cell>
          <cell r="E13">
            <v>10.64</v>
          </cell>
          <cell r="G13">
            <v>4.83</v>
          </cell>
        </row>
        <row r="14">
          <cell r="A14">
            <v>10</v>
          </cell>
          <cell r="B14">
            <v>1</v>
          </cell>
          <cell r="C14">
            <v>0</v>
          </cell>
          <cell r="D14" t="str">
            <v>dach</v>
          </cell>
          <cell r="E14">
            <v>185.53</v>
          </cell>
        </row>
        <row r="15">
          <cell r="A15">
            <v>11</v>
          </cell>
          <cell r="B15">
            <v>2</v>
          </cell>
          <cell r="C15">
            <v>0</v>
          </cell>
          <cell r="D15" t="str">
            <v>dach</v>
          </cell>
          <cell r="E15">
            <v>147.09</v>
          </cell>
        </row>
        <row r="17">
          <cell r="A17" t="str">
            <v>Budynek szkoły</v>
          </cell>
        </row>
        <row r="18">
          <cell r="A18" t="str">
            <v>L.p.</v>
          </cell>
          <cell r="B18" t="str">
            <v>Strefa 1</v>
          </cell>
          <cell r="C18" t="str">
            <v>Strefa 2</v>
          </cell>
          <cell r="D18" t="str">
            <v>Orientacja</v>
          </cell>
          <cell r="E18" t="str">
            <v>Powierzchnia</v>
          </cell>
          <cell r="F18" t="str">
            <v>K</v>
          </cell>
          <cell r="G18" t="str">
            <v>Okna</v>
          </cell>
          <cell r="H18" t="str">
            <v>Drzwi</v>
          </cell>
        </row>
        <row r="19">
          <cell r="A19">
            <v>1</v>
          </cell>
          <cell r="B19">
            <v>1</v>
          </cell>
          <cell r="C19">
            <v>0</v>
          </cell>
          <cell r="D19">
            <v>270</v>
          </cell>
          <cell r="E19">
            <v>11.8</v>
          </cell>
        </row>
        <row r="20">
          <cell r="A20">
            <v>2</v>
          </cell>
          <cell r="B20">
            <v>1</v>
          </cell>
          <cell r="C20">
            <v>0</v>
          </cell>
          <cell r="D20">
            <v>0</v>
          </cell>
          <cell r="E20">
            <v>61.3</v>
          </cell>
          <cell r="G20">
            <v>13.167000000000002</v>
          </cell>
          <cell r="H20">
            <v>2.7930000000000001</v>
          </cell>
        </row>
        <row r="21">
          <cell r="A21">
            <v>3</v>
          </cell>
          <cell r="B21">
            <v>1</v>
          </cell>
          <cell r="C21">
            <v>0</v>
          </cell>
          <cell r="D21">
            <v>270</v>
          </cell>
          <cell r="E21">
            <v>8.8000000000000007</v>
          </cell>
          <cell r="G21">
            <v>1.1970000000000001</v>
          </cell>
        </row>
        <row r="22">
          <cell r="A22">
            <v>4</v>
          </cell>
          <cell r="B22">
            <v>1</v>
          </cell>
          <cell r="C22">
            <v>0</v>
          </cell>
          <cell r="D22">
            <v>0</v>
          </cell>
          <cell r="E22">
            <v>9.5</v>
          </cell>
          <cell r="G22">
            <v>2.1600000000000006</v>
          </cell>
        </row>
        <row r="23">
          <cell r="A23">
            <v>5</v>
          </cell>
          <cell r="B23">
            <v>1</v>
          </cell>
          <cell r="C23">
            <v>0</v>
          </cell>
          <cell r="D23">
            <v>90</v>
          </cell>
          <cell r="E23">
            <v>8.8000000000000007</v>
          </cell>
          <cell r="G23">
            <v>2.3940000000000001</v>
          </cell>
        </row>
        <row r="24">
          <cell r="A24">
            <v>6</v>
          </cell>
          <cell r="B24">
            <v>1</v>
          </cell>
          <cell r="C24">
            <v>0</v>
          </cell>
          <cell r="D24">
            <v>90</v>
          </cell>
          <cell r="E24">
            <v>55.6</v>
          </cell>
          <cell r="G24">
            <v>30.888000000000002</v>
          </cell>
        </row>
        <row r="25">
          <cell r="A25">
            <v>7</v>
          </cell>
          <cell r="B25">
            <v>1</v>
          </cell>
          <cell r="C25">
            <v>0</v>
          </cell>
          <cell r="D25">
            <v>270</v>
          </cell>
          <cell r="E25">
            <v>4.5999999999999996</v>
          </cell>
          <cell r="G25">
            <v>3.24</v>
          </cell>
        </row>
        <row r="26">
          <cell r="A26">
            <v>8</v>
          </cell>
          <cell r="B26">
            <v>1</v>
          </cell>
          <cell r="C26">
            <v>0</v>
          </cell>
          <cell r="D26">
            <v>180</v>
          </cell>
          <cell r="E26">
            <v>61.3</v>
          </cell>
          <cell r="G26">
            <v>38.369</v>
          </cell>
        </row>
        <row r="27">
          <cell r="A27">
            <v>9</v>
          </cell>
          <cell r="B27">
            <v>1</v>
          </cell>
          <cell r="C27">
            <v>0</v>
          </cell>
          <cell r="D27">
            <v>270</v>
          </cell>
          <cell r="E27">
            <v>82.9</v>
          </cell>
        </row>
        <row r="28">
          <cell r="A28">
            <v>10</v>
          </cell>
          <cell r="B28">
            <v>1</v>
          </cell>
          <cell r="C28">
            <v>0</v>
          </cell>
          <cell r="D28">
            <v>0</v>
          </cell>
          <cell r="E28">
            <v>430.6</v>
          </cell>
          <cell r="G28">
            <v>127.182</v>
          </cell>
          <cell r="H28">
            <v>3.3000000000000003</v>
          </cell>
        </row>
        <row r="29">
          <cell r="A29">
            <v>11</v>
          </cell>
          <cell r="B29">
            <v>1</v>
          </cell>
          <cell r="C29">
            <v>0</v>
          </cell>
          <cell r="D29">
            <v>270</v>
          </cell>
          <cell r="E29">
            <v>62.1</v>
          </cell>
          <cell r="G29">
            <v>8.1795999999999989</v>
          </cell>
          <cell r="H29">
            <v>2.415</v>
          </cell>
        </row>
        <row r="30">
          <cell r="A30">
            <v>12</v>
          </cell>
          <cell r="B30">
            <v>1</v>
          </cell>
          <cell r="C30">
            <v>0</v>
          </cell>
          <cell r="D30">
            <v>0</v>
          </cell>
          <cell r="E30">
            <v>66.8</v>
          </cell>
          <cell r="G30">
            <v>1.1700000000000002</v>
          </cell>
        </row>
        <row r="31">
          <cell r="A31">
            <v>13</v>
          </cell>
          <cell r="B31">
            <v>1</v>
          </cell>
          <cell r="C31">
            <v>0</v>
          </cell>
          <cell r="D31">
            <v>90</v>
          </cell>
          <cell r="E31">
            <v>62.1</v>
          </cell>
          <cell r="G31">
            <v>29.9925</v>
          </cell>
        </row>
        <row r="32">
          <cell r="A32">
            <v>14</v>
          </cell>
          <cell r="B32">
            <v>1</v>
          </cell>
          <cell r="C32">
            <v>0</v>
          </cell>
          <cell r="D32">
            <v>90</v>
          </cell>
          <cell r="E32">
            <v>390.9</v>
          </cell>
          <cell r="G32">
            <v>178.83</v>
          </cell>
          <cell r="H32">
            <v>7.0687499999999996</v>
          </cell>
        </row>
        <row r="33">
          <cell r="A33">
            <v>15</v>
          </cell>
          <cell r="B33">
            <v>1</v>
          </cell>
          <cell r="C33">
            <v>0</v>
          </cell>
          <cell r="D33">
            <v>270</v>
          </cell>
          <cell r="E33">
            <v>32.200000000000003</v>
          </cell>
          <cell r="G33">
            <v>9.4500000000000011</v>
          </cell>
        </row>
        <row r="34">
          <cell r="A34">
            <v>16</v>
          </cell>
          <cell r="B34">
            <v>1</v>
          </cell>
          <cell r="C34">
            <v>0</v>
          </cell>
          <cell r="D34">
            <v>180</v>
          </cell>
          <cell r="E34">
            <v>430.6</v>
          </cell>
          <cell r="G34">
            <v>203.04300000000001</v>
          </cell>
          <cell r="H34">
            <v>3.5200000000000005</v>
          </cell>
        </row>
      </sheetData>
      <sheetData sheetId="3"/>
      <sheetData sheetId="4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  <sheetName val="Loan_Schedule1"/>
      <sheetName val="Loan_Schedule2"/>
      <sheetName val="do_cba"/>
      <sheetName val="do_raportu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  <sheetName val="Loan_Schedule1"/>
      <sheetName val="Loan_Schedule2"/>
      <sheetName val="do_cba"/>
      <sheetName val="do_raportu"/>
      <sheetName val="F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1NOWE"/>
    </sheetNames>
    <sheetDataSet>
      <sheetData sheetId="0" refreshError="1">
        <row r="4">
          <cell r="G4" t="str">
            <v>************</v>
          </cell>
        </row>
        <row r="53">
          <cell r="B53" t="str">
            <v>Zobowiązania długoterminowe (F-01 dz3 poz 01)</v>
          </cell>
          <cell r="C53">
            <v>3</v>
          </cell>
          <cell r="D53">
            <v>3</v>
          </cell>
          <cell r="E53">
            <v>4</v>
          </cell>
          <cell r="F53">
            <v>1</v>
          </cell>
        </row>
        <row r="55">
          <cell r="B55" t="str">
            <v>Zobowiązania biezace (F-01 dz.3 poz 04)</v>
          </cell>
          <cell r="C55">
            <v>1</v>
          </cell>
          <cell r="D55">
            <v>2</v>
          </cell>
          <cell r="E55">
            <v>4</v>
          </cell>
          <cell r="F55">
            <v>2</v>
          </cell>
        </row>
        <row r="60">
          <cell r="B60" t="str">
            <v>KAPITAŁY WŁASNE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>
            <v>2</v>
          </cell>
        </row>
        <row r="68">
          <cell r="G68" t="str">
            <v>wartości</v>
          </cell>
        </row>
        <row r="69">
          <cell r="G69" t="str">
            <v>zalecane</v>
          </cell>
        </row>
        <row r="74">
          <cell r="G74" t="str">
            <v>&gt;&gt;33%</v>
          </cell>
        </row>
        <row r="75">
          <cell r="G75" t="str">
            <v>&lt;&lt;33%</v>
          </cell>
        </row>
        <row r="78">
          <cell r="G78" t="str">
            <v>&gt;100%</v>
          </cell>
        </row>
        <row r="79">
          <cell r="G79" t="str">
            <v>150-200%</v>
          </cell>
        </row>
        <row r="80">
          <cell r="G80" t="str">
            <v>&lt;100%</v>
          </cell>
        </row>
        <row r="82">
          <cell r="G82" t="str">
            <v>&gt;&gt;0</v>
          </cell>
        </row>
        <row r="83">
          <cell r="G83" t="str">
            <v>30-90</v>
          </cell>
        </row>
        <row r="84">
          <cell r="G84" t="str">
            <v>&gt;0.50</v>
          </cell>
        </row>
        <row r="85">
          <cell r="B85" t="str">
            <v xml:space="preserve">Wskaźnik bieżącej płynności </v>
          </cell>
          <cell r="C85">
            <v>3</v>
          </cell>
          <cell r="D85">
            <v>1</v>
          </cell>
          <cell r="E85">
            <v>1.5</v>
          </cell>
          <cell r="F85">
            <v>4</v>
          </cell>
          <cell r="G85" t="str">
            <v>1.2-2</v>
          </cell>
          <cell r="H85" t="str">
            <v>1.2-2</v>
          </cell>
        </row>
        <row r="86">
          <cell r="B86" t="str">
            <v>Wskaźnik płynności szybki</v>
          </cell>
          <cell r="C86">
            <v>2</v>
          </cell>
          <cell r="D86">
            <v>0.5</v>
          </cell>
          <cell r="E86">
            <v>0.75</v>
          </cell>
          <cell r="F86">
            <v>2</v>
          </cell>
          <cell r="G86" t="str">
            <v>1-1.5</v>
          </cell>
          <cell r="H86" t="str">
            <v>1-1.5</v>
          </cell>
        </row>
        <row r="87">
          <cell r="G87" t="str">
            <v>ok.0.2</v>
          </cell>
        </row>
        <row r="89">
          <cell r="G89" t="str">
            <v>&gt;1</v>
          </cell>
        </row>
        <row r="90">
          <cell r="B90" t="str">
            <v>Cykl zapasów  w dniach**</v>
          </cell>
          <cell r="C90">
            <v>90</v>
          </cell>
          <cell r="D90">
            <v>60</v>
          </cell>
          <cell r="E90">
            <v>270</v>
          </cell>
          <cell r="F90">
            <v>288</v>
          </cell>
        </row>
        <row r="92">
          <cell r="B92" t="str">
            <v>Cykl ściągania należności w dniach**</v>
          </cell>
          <cell r="C92">
            <v>90</v>
          </cell>
          <cell r="D92">
            <v>45</v>
          </cell>
          <cell r="E92">
            <v>202.5</v>
          </cell>
          <cell r="F92">
            <v>205.71428571428569</v>
          </cell>
          <cell r="G92" t="str">
            <v>&lt;50</v>
          </cell>
          <cell r="H92" t="str">
            <v>&lt;50</v>
          </cell>
        </row>
        <row r="93">
          <cell r="G93" t="str">
            <v>&lt;50</v>
          </cell>
        </row>
        <row r="94">
          <cell r="B94" t="str">
            <v>Cykl płacenia zobowiązań w dniach**</v>
          </cell>
          <cell r="C94">
            <v>45</v>
          </cell>
          <cell r="D94">
            <v>72</v>
          </cell>
          <cell r="E94">
            <v>216</v>
          </cell>
          <cell r="F94">
            <v>102.85714285714285</v>
          </cell>
        </row>
        <row r="96">
          <cell r="G96" t="str">
            <v>mały</v>
          </cell>
        </row>
        <row r="97">
          <cell r="G97" t="str">
            <v>mały</v>
          </cell>
        </row>
        <row r="99">
          <cell r="G99" t="str">
            <v>57-67%</v>
          </cell>
        </row>
        <row r="100">
          <cell r="G100" t="str">
            <v>&lt;200%</v>
          </cell>
        </row>
        <row r="101">
          <cell r="G101" t="str">
            <v>&gt;&gt;10%</v>
          </cell>
        </row>
        <row r="103">
          <cell r="G103" t="str">
            <v>&gt;0</v>
          </cell>
        </row>
        <row r="104">
          <cell r="B104" t="str">
            <v xml:space="preserve">Rentowność sprzedaży netto </v>
          </cell>
          <cell r="C104">
            <v>1</v>
          </cell>
          <cell r="D104">
            <v>0.25</v>
          </cell>
          <cell r="E104">
            <v>0.25</v>
          </cell>
          <cell r="F104">
            <v>0.2857142857142857</v>
          </cell>
          <cell r="G104" t="str">
            <v>&gt;0</v>
          </cell>
          <cell r="H104" t="str">
            <v>&gt;0</v>
          </cell>
        </row>
        <row r="105">
          <cell r="B105" t="str">
            <v xml:space="preserve">Rentowność działalności podstawowej </v>
          </cell>
          <cell r="C105">
            <v>0.5</v>
          </cell>
          <cell r="D105">
            <v>0.25</v>
          </cell>
          <cell r="E105">
            <v>0.25</v>
          </cell>
          <cell r="F105">
            <v>0.2857142857142857</v>
          </cell>
          <cell r="G105" t="str">
            <v>&gt;&gt;0</v>
          </cell>
          <cell r="H105" t="str">
            <v>&gt;&gt;0</v>
          </cell>
        </row>
        <row r="106">
          <cell r="G106" t="str">
            <v>&gt;0</v>
          </cell>
        </row>
        <row r="107">
          <cell r="G107" t="str">
            <v>&gt;0</v>
          </cell>
        </row>
        <row r="108">
          <cell r="G108" t="str">
            <v>&gt;1</v>
          </cell>
        </row>
        <row r="109">
          <cell r="G109" t="str">
            <v>&gt;20%</v>
          </cell>
        </row>
        <row r="110">
          <cell r="G110" t="str">
            <v>&gt;0</v>
          </cell>
        </row>
        <row r="111">
          <cell r="G111" t="str">
            <v>&lt;300%</v>
          </cell>
        </row>
        <row r="112">
          <cell r="G112" t="str">
            <v>&gt;20%</v>
          </cell>
        </row>
        <row r="113">
          <cell r="G113" t="str">
            <v>&lt;90%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 SD"/>
      <sheetName val="temperatury"/>
      <sheetName val="sezon"/>
      <sheetName val="Chojnice_2009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 SD"/>
      <sheetName val="temperatury"/>
      <sheetName val="sezon"/>
      <sheetName val="Chojnice_2009"/>
    </sheetNames>
    <sheetDataSet>
      <sheetData sheetId="0" refreshError="1"/>
      <sheetData sheetId="1" refreshError="1"/>
      <sheetData sheetId="2" refreshError="1"/>
      <sheetData sheetId="3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szty"/>
    </sheetNames>
    <sheetDataSet>
      <sheetData sheetId="0">
        <row r="1">
          <cell r="A1" t="str">
            <v>Wydział</v>
          </cell>
          <cell r="B1" t="str">
            <v>Konto</v>
          </cell>
          <cell r="C1" t="str">
            <v>Nazwa</v>
          </cell>
          <cell r="D1" t="str">
            <v>BO Wn</v>
          </cell>
          <cell r="E1" t="str">
            <v>BO Ma</v>
          </cell>
          <cell r="F1" t="str">
            <v>S Wn</v>
          </cell>
          <cell r="G1" t="str">
            <v>S Ma</v>
          </cell>
          <cell r="H1" t="str">
            <v>SS 1</v>
          </cell>
          <cell r="I1" t="str">
            <v>Klasa</v>
          </cell>
          <cell r="J1" t="str">
            <v>Rodzaj</v>
          </cell>
        </row>
        <row r="2">
          <cell r="A2" t="str">
            <v>14</v>
          </cell>
          <cell r="B2" t="str">
            <v>500 /1-14-000</v>
          </cell>
          <cell r="C2" t="str">
            <v>Tkalnia, Roboty w toku</v>
          </cell>
          <cell r="D2">
            <v>465488.36</v>
          </cell>
          <cell r="E2">
            <v>0</v>
          </cell>
          <cell r="F2">
            <v>492407.59</v>
          </cell>
          <cell r="G2">
            <v>0</v>
          </cell>
          <cell r="H2">
            <v>-26919.23000000004</v>
          </cell>
          <cell r="I2" t="str">
            <v>Bezpośrednie</v>
          </cell>
          <cell r="J2" t="str">
            <v>Produkcja w toku</v>
          </cell>
        </row>
        <row r="3">
          <cell r="A3" t="str">
            <v>14</v>
          </cell>
          <cell r="B3" t="str">
            <v>500 /1-14-112</v>
          </cell>
          <cell r="C3" t="str">
            <v>Tkalnia, Zu§.prz‘dzy</v>
          </cell>
          <cell r="D3">
            <v>0</v>
          </cell>
          <cell r="E3">
            <v>0</v>
          </cell>
          <cell r="F3">
            <v>2977213.29</v>
          </cell>
          <cell r="G3">
            <v>37831.599999999999</v>
          </cell>
          <cell r="H3">
            <v>2939381.69</v>
          </cell>
          <cell r="I3" t="str">
            <v>Bezpośrednie</v>
          </cell>
          <cell r="J3" t="str">
            <v>Przędza z zakupu</v>
          </cell>
        </row>
        <row r="4">
          <cell r="A4" t="str">
            <v>14</v>
          </cell>
          <cell r="B4" t="str">
            <v>500 /1-14-113</v>
          </cell>
          <cell r="C4" t="str">
            <v>Tkalnia, Odpady</v>
          </cell>
          <cell r="D4">
            <v>0</v>
          </cell>
          <cell r="E4">
            <v>0</v>
          </cell>
          <cell r="F4">
            <v>-1148.18</v>
          </cell>
          <cell r="G4">
            <v>0</v>
          </cell>
          <cell r="H4">
            <v>-1148.18</v>
          </cell>
          <cell r="I4" t="str">
            <v>Bezpośrednie</v>
          </cell>
          <cell r="J4" t="str">
            <v>Odpady</v>
          </cell>
        </row>
        <row r="5">
          <cell r="A5" t="str">
            <v>14</v>
          </cell>
          <cell r="B5" t="str">
            <v>500 /1-14-122</v>
          </cell>
          <cell r="C5" t="str">
            <v>Tkalnia, Zu§.žr.pomocn.</v>
          </cell>
          <cell r="D5">
            <v>0</v>
          </cell>
          <cell r="E5">
            <v>0</v>
          </cell>
          <cell r="F5">
            <v>1830</v>
          </cell>
          <cell r="G5">
            <v>0</v>
          </cell>
          <cell r="H5">
            <v>1830</v>
          </cell>
          <cell r="I5" t="str">
            <v>Bezpośrednie</v>
          </cell>
          <cell r="J5" t="str">
            <v>Barwniki i środki pomocnicze</v>
          </cell>
        </row>
        <row r="6">
          <cell r="A6" t="str">
            <v>14</v>
          </cell>
          <cell r="B6" t="str">
            <v>500 /1-14-301</v>
          </cell>
          <cell r="C6" t="str">
            <v>Tkalnia, Zu§.prz.w’.-zgrz.</v>
          </cell>
          <cell r="D6">
            <v>0</v>
          </cell>
          <cell r="E6">
            <v>0</v>
          </cell>
          <cell r="F6">
            <v>236281.3</v>
          </cell>
          <cell r="G6">
            <v>4412.37</v>
          </cell>
          <cell r="H6">
            <v>231868.93</v>
          </cell>
          <cell r="I6" t="str">
            <v>Bezpośrednie</v>
          </cell>
          <cell r="J6" t="str">
            <v>Przędza własna</v>
          </cell>
        </row>
        <row r="7">
          <cell r="A7" t="str">
            <v>14</v>
          </cell>
          <cell r="B7" t="str">
            <v>500 /1-14-302</v>
          </cell>
          <cell r="C7" t="str">
            <v>Tkalnia, Zu§.prz.w’.-p˘’cz.</v>
          </cell>
          <cell r="D7">
            <v>0</v>
          </cell>
          <cell r="E7">
            <v>0</v>
          </cell>
          <cell r="F7">
            <v>1048927.51</v>
          </cell>
          <cell r="G7">
            <v>14972.09</v>
          </cell>
          <cell r="H7">
            <v>1033955.42</v>
          </cell>
          <cell r="I7" t="str">
            <v>Bezpośrednie</v>
          </cell>
          <cell r="J7" t="str">
            <v>Przędza własna</v>
          </cell>
        </row>
        <row r="8">
          <cell r="A8" t="str">
            <v>14</v>
          </cell>
          <cell r="B8" t="str">
            <v>500 /1-14-303</v>
          </cell>
          <cell r="C8" t="str">
            <v>Tkalnia, Zu§.prz.w’.-baw.</v>
          </cell>
          <cell r="D8">
            <v>0</v>
          </cell>
          <cell r="E8">
            <v>0</v>
          </cell>
          <cell r="F8">
            <v>755104.93</v>
          </cell>
          <cell r="G8">
            <v>12963.65</v>
          </cell>
          <cell r="H8">
            <v>742141.28</v>
          </cell>
          <cell r="I8" t="str">
            <v>Bezpośrednie</v>
          </cell>
          <cell r="J8" t="str">
            <v>Przędza własna</v>
          </cell>
        </row>
        <row r="9">
          <cell r="A9" t="str">
            <v>14</v>
          </cell>
          <cell r="B9" t="str">
            <v>500 /1-14-304</v>
          </cell>
          <cell r="C9" t="str">
            <v>Tkalnia, Zu§.prz.w’.-poz.</v>
          </cell>
          <cell r="D9">
            <v>0</v>
          </cell>
          <cell r="E9">
            <v>0</v>
          </cell>
          <cell r="F9">
            <v>800.33</v>
          </cell>
          <cell r="G9">
            <v>193.68</v>
          </cell>
          <cell r="H9">
            <v>606.65000000000009</v>
          </cell>
          <cell r="I9" t="str">
            <v>Bezpośrednie</v>
          </cell>
          <cell r="J9" t="str">
            <v>Przędza własna</v>
          </cell>
        </row>
        <row r="10">
          <cell r="A10" t="str">
            <v>14</v>
          </cell>
          <cell r="B10" t="str">
            <v>500 /1-14-410</v>
          </cell>
          <cell r="C10" t="str">
            <v>Tkalnia, Wynagr.-osobowy f.p’a</v>
          </cell>
          <cell r="D10">
            <v>0</v>
          </cell>
          <cell r="E10">
            <v>0</v>
          </cell>
          <cell r="F10">
            <v>578040.57999999996</v>
          </cell>
          <cell r="G10">
            <v>10639.66</v>
          </cell>
          <cell r="H10">
            <v>567400.91999999993</v>
          </cell>
          <cell r="I10" t="str">
            <v>Bezpośrednie</v>
          </cell>
          <cell r="J10" t="str">
            <v>Wynagrodzenia bezp. z narz.</v>
          </cell>
        </row>
        <row r="11">
          <cell r="A11" t="str">
            <v>14</v>
          </cell>
          <cell r="B11" t="str">
            <v>500 /1-14-522</v>
          </cell>
          <cell r="C11" t="str">
            <v>Tkalnia, Narzuty na p’ace</v>
          </cell>
          <cell r="D11">
            <v>0</v>
          </cell>
          <cell r="E11">
            <v>0</v>
          </cell>
          <cell r="F11">
            <v>255327.72</v>
          </cell>
          <cell r="G11">
            <v>7015.83</v>
          </cell>
          <cell r="H11">
            <v>248311.89</v>
          </cell>
          <cell r="I11" t="str">
            <v>Bezpośrednie</v>
          </cell>
          <cell r="J11" t="str">
            <v>Wynagrodzenia bezp. z narz.</v>
          </cell>
        </row>
        <row r="12">
          <cell r="A12" t="str">
            <v>14</v>
          </cell>
          <cell r="B12" t="str">
            <v>500 /1-14-800</v>
          </cell>
          <cell r="C12" t="str">
            <v>Tkalnia, koszty zakupu</v>
          </cell>
          <cell r="D12">
            <v>0</v>
          </cell>
          <cell r="E12">
            <v>0</v>
          </cell>
          <cell r="F12">
            <v>26975.85</v>
          </cell>
          <cell r="G12">
            <v>570.94000000000005</v>
          </cell>
          <cell r="H12">
            <v>26404.91</v>
          </cell>
          <cell r="I12" t="str">
            <v>Bezpośrednie</v>
          </cell>
          <cell r="J12" t="str">
            <v>Koszty zakupu</v>
          </cell>
        </row>
        <row r="13">
          <cell r="A13" t="str">
            <v>14</v>
          </cell>
          <cell r="B13" t="str">
            <v>500 /1-14-813</v>
          </cell>
          <cell r="C13" t="str">
            <v>Tkalnia, Us’ugi Farb.</v>
          </cell>
          <cell r="D13">
            <v>0</v>
          </cell>
          <cell r="E13">
            <v>0</v>
          </cell>
          <cell r="F13">
            <v>459499.06</v>
          </cell>
          <cell r="G13">
            <v>0</v>
          </cell>
          <cell r="H13">
            <v>459499.06</v>
          </cell>
          <cell r="I13" t="str">
            <v>Bezpośrednie</v>
          </cell>
          <cell r="J13" t="str">
            <v>Usługi Farbiarni</v>
          </cell>
        </row>
        <row r="14">
          <cell r="A14" t="str">
            <v>15</v>
          </cell>
          <cell r="B14" t="str">
            <v>500 /1-15-000</v>
          </cell>
          <cell r="C14" t="str">
            <v>Wyko¤czalnia, Roboty w toku</v>
          </cell>
          <cell r="D14">
            <v>162743.78</v>
          </cell>
          <cell r="E14">
            <v>0</v>
          </cell>
          <cell r="F14">
            <v>261230.19</v>
          </cell>
          <cell r="G14">
            <v>0</v>
          </cell>
          <cell r="H14">
            <v>-98486.41</v>
          </cell>
          <cell r="I14" t="str">
            <v>Bezpośrednie</v>
          </cell>
          <cell r="J14" t="str">
            <v>Produkcja w toku</v>
          </cell>
        </row>
        <row r="15">
          <cell r="A15" t="str">
            <v>15</v>
          </cell>
          <cell r="B15" t="str">
            <v>500 /1-15-112</v>
          </cell>
          <cell r="C15" t="str">
            <v>Wyko¤czalnia, Zu§.prz‘dzy z za</v>
          </cell>
          <cell r="D15">
            <v>0</v>
          </cell>
          <cell r="E15">
            <v>0</v>
          </cell>
          <cell r="F15">
            <v>27335.4</v>
          </cell>
          <cell r="G15">
            <v>0</v>
          </cell>
          <cell r="H15">
            <v>27335.4</v>
          </cell>
          <cell r="I15" t="str">
            <v>Bezpośrednie</v>
          </cell>
          <cell r="J15" t="str">
            <v>Przędza z zakupu</v>
          </cell>
        </row>
        <row r="16">
          <cell r="A16" t="str">
            <v>15</v>
          </cell>
          <cell r="B16" t="str">
            <v>500 /1-15-113</v>
          </cell>
          <cell r="C16" t="str">
            <v>Wyko¤czalnia, Odpady</v>
          </cell>
          <cell r="D16">
            <v>0</v>
          </cell>
          <cell r="E16">
            <v>0</v>
          </cell>
          <cell r="F16">
            <v>-15303.9</v>
          </cell>
          <cell r="G16">
            <v>0</v>
          </cell>
          <cell r="H16">
            <v>-15303.9</v>
          </cell>
          <cell r="I16" t="str">
            <v>Bezpośrednie</v>
          </cell>
          <cell r="J16" t="str">
            <v>Odpady</v>
          </cell>
        </row>
        <row r="17">
          <cell r="A17" t="str">
            <v>15</v>
          </cell>
          <cell r="B17" t="str">
            <v>500 /1-15-114</v>
          </cell>
          <cell r="C17" t="str">
            <v>Wyko¤czalnia, Tkanina</v>
          </cell>
          <cell r="D17">
            <v>0</v>
          </cell>
          <cell r="E17">
            <v>0</v>
          </cell>
          <cell r="F17">
            <v>70614.7</v>
          </cell>
          <cell r="G17">
            <v>0</v>
          </cell>
          <cell r="H17">
            <v>70614.7</v>
          </cell>
          <cell r="I17" t="str">
            <v>Bezpośrednie</v>
          </cell>
          <cell r="J17" t="str">
            <v>Tkanina</v>
          </cell>
        </row>
        <row r="18">
          <cell r="A18" t="str">
            <v>15</v>
          </cell>
          <cell r="B18" t="str">
            <v>500 /1-15-121</v>
          </cell>
          <cell r="C18" t="str">
            <v>Wyko¤czalnia, Zu§.barwnik˘w</v>
          </cell>
          <cell r="D18">
            <v>0</v>
          </cell>
          <cell r="E18">
            <v>0</v>
          </cell>
          <cell r="F18">
            <v>122.5</v>
          </cell>
          <cell r="G18">
            <v>0</v>
          </cell>
          <cell r="H18">
            <v>122.5</v>
          </cell>
          <cell r="I18" t="str">
            <v>Bezpośrednie</v>
          </cell>
          <cell r="J18" t="str">
            <v>Barwniki i środki pomocnicze</v>
          </cell>
        </row>
        <row r="19">
          <cell r="A19" t="str">
            <v>15</v>
          </cell>
          <cell r="B19" t="str">
            <v>500 /1-15-122</v>
          </cell>
          <cell r="C19" t="str">
            <v>Wyko¤czalnia, Zu§.žr.pomocn.</v>
          </cell>
          <cell r="D19">
            <v>0</v>
          </cell>
          <cell r="E19">
            <v>0</v>
          </cell>
          <cell r="F19">
            <v>136607.45000000001</v>
          </cell>
          <cell r="G19">
            <v>478.93</v>
          </cell>
          <cell r="H19">
            <v>136128.52000000002</v>
          </cell>
          <cell r="I19" t="str">
            <v>Bezpośrednie</v>
          </cell>
          <cell r="J19" t="str">
            <v>Barwniki i środki pomocnicze</v>
          </cell>
        </row>
        <row r="20">
          <cell r="A20" t="str">
            <v>15</v>
          </cell>
          <cell r="B20" t="str">
            <v>500 /1-15-123</v>
          </cell>
          <cell r="C20" t="str">
            <v>Wyko¤czalnia, Zu§.papieru tran</v>
          </cell>
          <cell r="D20">
            <v>0</v>
          </cell>
          <cell r="E20">
            <v>0</v>
          </cell>
          <cell r="F20">
            <v>2295</v>
          </cell>
          <cell r="G20">
            <v>0</v>
          </cell>
          <cell r="H20">
            <v>2295</v>
          </cell>
          <cell r="I20" t="str">
            <v>Bezpośrednie</v>
          </cell>
          <cell r="J20" t="str">
            <v>Barwniki i środki pomocnicze</v>
          </cell>
        </row>
        <row r="21">
          <cell r="A21" t="str">
            <v>15</v>
          </cell>
          <cell r="B21" t="str">
            <v>500 /1-15-142</v>
          </cell>
          <cell r="C21" t="str">
            <v>Wyko¤czalnia, Mater.pozost.</v>
          </cell>
          <cell r="D21">
            <v>0</v>
          </cell>
          <cell r="E21">
            <v>0</v>
          </cell>
          <cell r="F21">
            <v>1154.29</v>
          </cell>
          <cell r="G21">
            <v>0</v>
          </cell>
          <cell r="H21">
            <v>1154.29</v>
          </cell>
          <cell r="I21" t="str">
            <v>Bezpośrednie</v>
          </cell>
          <cell r="J21" t="str">
            <v>Pozostałe materiały</v>
          </cell>
        </row>
        <row r="22">
          <cell r="A22" t="str">
            <v>15</v>
          </cell>
          <cell r="B22" t="str">
            <v>500 /1-15-231</v>
          </cell>
          <cell r="C22" t="str">
            <v>Wyko¤czalnia, Obr.obca-druk.tk</v>
          </cell>
          <cell r="D22">
            <v>0</v>
          </cell>
          <cell r="E22">
            <v>0</v>
          </cell>
          <cell r="F22">
            <v>1086.49</v>
          </cell>
          <cell r="G22">
            <v>0</v>
          </cell>
          <cell r="H22">
            <v>1086.49</v>
          </cell>
          <cell r="I22" t="str">
            <v>Bezpośrednie</v>
          </cell>
          <cell r="J22" t="str">
            <v>Obróbka obca</v>
          </cell>
        </row>
        <row r="23">
          <cell r="A23" t="str">
            <v>15</v>
          </cell>
          <cell r="B23" t="str">
            <v>500 /1-15-233</v>
          </cell>
          <cell r="C23" t="str">
            <v>Wyko¤czalnia, Obr.obca-drapani</v>
          </cell>
          <cell r="D23">
            <v>0</v>
          </cell>
          <cell r="E23">
            <v>0</v>
          </cell>
          <cell r="F23">
            <v>2995.85</v>
          </cell>
          <cell r="G23">
            <v>0</v>
          </cell>
          <cell r="H23">
            <v>2995.85</v>
          </cell>
          <cell r="I23" t="str">
            <v>Bezpośrednie</v>
          </cell>
          <cell r="J23" t="str">
            <v>Obróbka obca</v>
          </cell>
        </row>
        <row r="24">
          <cell r="A24" t="str">
            <v>15</v>
          </cell>
          <cell r="B24" t="str">
            <v>500 /1-15-410</v>
          </cell>
          <cell r="C24" t="str">
            <v>Wyko¤czalnia, Wynagr.-osobowy</v>
          </cell>
          <cell r="D24">
            <v>0</v>
          </cell>
          <cell r="E24">
            <v>0</v>
          </cell>
          <cell r="F24">
            <v>100604.43</v>
          </cell>
          <cell r="G24">
            <v>257.49</v>
          </cell>
          <cell r="H24">
            <v>100346.93999999999</v>
          </cell>
          <cell r="I24" t="str">
            <v>Bezpośrednie</v>
          </cell>
          <cell r="J24" t="str">
            <v>Wynagrodzenia bezp. z narz.</v>
          </cell>
        </row>
        <row r="25">
          <cell r="A25" t="str">
            <v>15</v>
          </cell>
          <cell r="B25" t="str">
            <v>500 /1-15-522</v>
          </cell>
          <cell r="C25" t="str">
            <v>Wyko¤czalnia, Narzuty na p’ace</v>
          </cell>
          <cell r="D25">
            <v>0</v>
          </cell>
          <cell r="E25">
            <v>0</v>
          </cell>
          <cell r="F25">
            <v>44430.09</v>
          </cell>
          <cell r="G25">
            <v>110.53</v>
          </cell>
          <cell r="H25">
            <v>44319.56</v>
          </cell>
          <cell r="I25" t="str">
            <v>Bezpośrednie</v>
          </cell>
          <cell r="J25" t="str">
            <v>Wynagrodzenia bezp. z narz.</v>
          </cell>
        </row>
        <row r="26">
          <cell r="A26" t="str">
            <v>15</v>
          </cell>
          <cell r="B26" t="str">
            <v>500 /1-15-800</v>
          </cell>
          <cell r="C26" t="str">
            <v>Wyko¤czalnia, K-ty zakupu</v>
          </cell>
          <cell r="D26">
            <v>0</v>
          </cell>
          <cell r="E26">
            <v>0</v>
          </cell>
          <cell r="F26">
            <v>4547.95</v>
          </cell>
          <cell r="G26">
            <v>22.81</v>
          </cell>
          <cell r="H26">
            <v>4525.1399999999994</v>
          </cell>
          <cell r="I26" t="str">
            <v>Bezpośrednie</v>
          </cell>
          <cell r="J26" t="str">
            <v>Koszty zakupu</v>
          </cell>
        </row>
        <row r="27">
          <cell r="A27" t="str">
            <v>15</v>
          </cell>
          <cell r="B27" t="str">
            <v>500 /1-15-813</v>
          </cell>
          <cell r="C27" t="str">
            <v>Wyko¤czalnia, Us’.Farb.</v>
          </cell>
          <cell r="D27">
            <v>0</v>
          </cell>
          <cell r="E27">
            <v>0</v>
          </cell>
          <cell r="F27">
            <v>1001086.93</v>
          </cell>
          <cell r="G27">
            <v>0</v>
          </cell>
          <cell r="H27">
            <v>1001086.93</v>
          </cell>
          <cell r="I27" t="str">
            <v>Bezpośrednie</v>
          </cell>
          <cell r="J27" t="str">
            <v>Usługi Farbiarni</v>
          </cell>
        </row>
        <row r="28">
          <cell r="A28" t="str">
            <v>14</v>
          </cell>
          <cell r="B28" t="str">
            <v>505 /1-14-122</v>
          </cell>
          <cell r="C28" t="str">
            <v>Tkalnia, Zu§.žr.pomocn.</v>
          </cell>
          <cell r="D28">
            <v>0</v>
          </cell>
          <cell r="E28">
            <v>0</v>
          </cell>
          <cell r="F28">
            <v>945</v>
          </cell>
          <cell r="G28">
            <v>0</v>
          </cell>
          <cell r="H28">
            <v>945</v>
          </cell>
          <cell r="I28" t="str">
            <v>Pośrednie</v>
          </cell>
          <cell r="J28" t="str">
            <v>Pozostałe koszty</v>
          </cell>
        </row>
        <row r="29">
          <cell r="A29" t="str">
            <v>14</v>
          </cell>
          <cell r="B29" t="str">
            <v>505 /1-14-142</v>
          </cell>
          <cell r="C29" t="str">
            <v>Tkalnia, Mater.pozost.</v>
          </cell>
          <cell r="D29">
            <v>0</v>
          </cell>
          <cell r="E29">
            <v>0</v>
          </cell>
          <cell r="F29">
            <v>8332.0499999999993</v>
          </cell>
          <cell r="G29">
            <v>0</v>
          </cell>
          <cell r="H29">
            <v>8332.0499999999993</v>
          </cell>
          <cell r="I29" t="str">
            <v>Pośrednie</v>
          </cell>
          <cell r="J29" t="str">
            <v>Pozostałe materiały</v>
          </cell>
        </row>
        <row r="30">
          <cell r="A30" t="str">
            <v>14</v>
          </cell>
          <cell r="B30" t="str">
            <v>505 /1-14-151</v>
          </cell>
          <cell r="C30" t="str">
            <v>Tkalnia, Zu§.energ.elektr.</v>
          </cell>
          <cell r="D30">
            <v>0</v>
          </cell>
          <cell r="E30">
            <v>0</v>
          </cell>
          <cell r="F30">
            <v>69721.850000000006</v>
          </cell>
          <cell r="G30">
            <v>0</v>
          </cell>
          <cell r="H30">
            <v>69721.850000000006</v>
          </cell>
          <cell r="I30" t="str">
            <v>Pośrednie</v>
          </cell>
          <cell r="J30" t="str">
            <v>Energia elektryczna</v>
          </cell>
        </row>
        <row r="31">
          <cell r="A31" t="str">
            <v>14</v>
          </cell>
          <cell r="B31" t="str">
            <v>505 /1-14-255</v>
          </cell>
          <cell r="C31" t="str">
            <v>Tkalnia, Us’.poz.-kopiow.desen</v>
          </cell>
          <cell r="D31">
            <v>0</v>
          </cell>
          <cell r="E31">
            <v>0</v>
          </cell>
          <cell r="F31">
            <v>5919.9</v>
          </cell>
          <cell r="G31">
            <v>0</v>
          </cell>
          <cell r="H31">
            <v>5919.9</v>
          </cell>
          <cell r="I31" t="str">
            <v>Pośrednie</v>
          </cell>
          <cell r="J31" t="str">
            <v>Kopiowanie deseni</v>
          </cell>
        </row>
        <row r="32">
          <cell r="A32" t="str">
            <v>14</v>
          </cell>
          <cell r="B32" t="str">
            <v>505 /1-14-259</v>
          </cell>
          <cell r="C32" t="str">
            <v>Tkalnia, Us’.poz.-inne</v>
          </cell>
          <cell r="D32">
            <v>0</v>
          </cell>
          <cell r="E32">
            <v>0</v>
          </cell>
          <cell r="F32">
            <v>3</v>
          </cell>
          <cell r="G32">
            <v>0</v>
          </cell>
          <cell r="H32">
            <v>3</v>
          </cell>
          <cell r="I32" t="str">
            <v>Pośrednie</v>
          </cell>
          <cell r="J32" t="str">
            <v>Pozostałe koszty</v>
          </cell>
        </row>
        <row r="33">
          <cell r="A33" t="str">
            <v>14</v>
          </cell>
          <cell r="B33" t="str">
            <v>505 /1-14-800</v>
          </cell>
          <cell r="C33" t="str">
            <v>Tkalnia, Koszty zakupu.</v>
          </cell>
          <cell r="D33">
            <v>0</v>
          </cell>
          <cell r="E33">
            <v>0</v>
          </cell>
          <cell r="F33">
            <v>199.5</v>
          </cell>
          <cell r="G33">
            <v>0</v>
          </cell>
          <cell r="H33">
            <v>199.5</v>
          </cell>
          <cell r="I33" t="str">
            <v>Pośrednie</v>
          </cell>
          <cell r="J33" t="str">
            <v>Pozostałe koszty</v>
          </cell>
        </row>
        <row r="34">
          <cell r="A34" t="str">
            <v>15</v>
          </cell>
          <cell r="B34" t="str">
            <v>505 /1-15-112</v>
          </cell>
          <cell r="C34" t="str">
            <v>Wyko¤czalnia, Zu§.prz‘dzy</v>
          </cell>
          <cell r="D34">
            <v>0</v>
          </cell>
          <cell r="E34">
            <v>0</v>
          </cell>
          <cell r="F34">
            <v>471.01</v>
          </cell>
          <cell r="G34">
            <v>0</v>
          </cell>
          <cell r="H34">
            <v>471.01</v>
          </cell>
          <cell r="I34" t="str">
            <v>Pośrednie</v>
          </cell>
          <cell r="J34" t="str">
            <v>Pozostałe koszty</v>
          </cell>
        </row>
        <row r="35">
          <cell r="A35" t="str">
            <v>15</v>
          </cell>
          <cell r="B35" t="str">
            <v>505 /1-15-122</v>
          </cell>
          <cell r="C35" t="str">
            <v>Wyko¤czalnia, Zu§.žr.pomocn.</v>
          </cell>
          <cell r="D35">
            <v>0</v>
          </cell>
          <cell r="E35">
            <v>0</v>
          </cell>
          <cell r="F35">
            <v>309.60000000000002</v>
          </cell>
          <cell r="G35">
            <v>0</v>
          </cell>
          <cell r="H35">
            <v>309.60000000000002</v>
          </cell>
          <cell r="I35" t="str">
            <v>Pośrednie</v>
          </cell>
          <cell r="J35" t="str">
            <v>Pozostałe koszty</v>
          </cell>
        </row>
        <row r="36">
          <cell r="A36" t="str">
            <v>15</v>
          </cell>
          <cell r="B36" t="str">
            <v>505 /1-15-142</v>
          </cell>
          <cell r="C36" t="str">
            <v>Wyko¤czalnia, Mater.pozost.</v>
          </cell>
          <cell r="D36">
            <v>0</v>
          </cell>
          <cell r="E36">
            <v>0</v>
          </cell>
          <cell r="F36">
            <v>49432.63</v>
          </cell>
          <cell r="G36">
            <v>0</v>
          </cell>
          <cell r="H36">
            <v>49432.63</v>
          </cell>
          <cell r="I36" t="str">
            <v>Pośrednie</v>
          </cell>
          <cell r="J36" t="str">
            <v>Pozostałe materiały</v>
          </cell>
        </row>
        <row r="37">
          <cell r="A37" t="str">
            <v>15</v>
          </cell>
          <cell r="B37" t="str">
            <v>505 /1-15-151</v>
          </cell>
          <cell r="C37" t="str">
            <v>Wyko¤czalnia, Zu§.energ.elektr</v>
          </cell>
          <cell r="D37">
            <v>0</v>
          </cell>
          <cell r="E37">
            <v>0</v>
          </cell>
          <cell r="F37">
            <v>44289.63</v>
          </cell>
          <cell r="G37">
            <v>0</v>
          </cell>
          <cell r="H37">
            <v>44289.63</v>
          </cell>
          <cell r="I37" t="str">
            <v>Pośrednie</v>
          </cell>
          <cell r="J37" t="str">
            <v>Energia elektryczna</v>
          </cell>
        </row>
        <row r="38">
          <cell r="A38" t="str">
            <v>15</v>
          </cell>
          <cell r="B38" t="str">
            <v>505 /1-15-153</v>
          </cell>
          <cell r="C38" t="str">
            <v>Wyko¤czalnia, Zu§.energ.ciepl.</v>
          </cell>
          <cell r="D38">
            <v>0</v>
          </cell>
          <cell r="E38">
            <v>0</v>
          </cell>
          <cell r="F38">
            <v>143954.82</v>
          </cell>
          <cell r="G38">
            <v>0</v>
          </cell>
          <cell r="H38">
            <v>143954.82</v>
          </cell>
          <cell r="I38" t="str">
            <v>Pośrednie</v>
          </cell>
          <cell r="J38" t="str">
            <v>Energia cieplna-techn.</v>
          </cell>
        </row>
        <row r="39">
          <cell r="A39" t="str">
            <v>15</v>
          </cell>
          <cell r="B39" t="str">
            <v>505 /1-15-800</v>
          </cell>
          <cell r="C39" t="str">
            <v>Wyko¤czalnia, k-ty zakupu</v>
          </cell>
          <cell r="D39">
            <v>0</v>
          </cell>
          <cell r="E39">
            <v>0</v>
          </cell>
          <cell r="F39">
            <v>736.38</v>
          </cell>
          <cell r="G39">
            <v>0</v>
          </cell>
          <cell r="H39">
            <v>736.38</v>
          </cell>
          <cell r="I39" t="str">
            <v>Pośrednie</v>
          </cell>
          <cell r="J39" t="str">
            <v>Pozostałe koszty</v>
          </cell>
        </row>
        <row r="40">
          <cell r="A40" t="str">
            <v>14</v>
          </cell>
          <cell r="B40" t="str">
            <v>506 /1-14-010</v>
          </cell>
          <cell r="C40" t="str">
            <v>Tkalnia, Amortyz.žr.trwa’ych</v>
          </cell>
          <cell r="D40">
            <v>0</v>
          </cell>
          <cell r="E40">
            <v>0</v>
          </cell>
          <cell r="F40">
            <v>284086.55</v>
          </cell>
          <cell r="G40">
            <v>0</v>
          </cell>
          <cell r="H40">
            <v>284086.55</v>
          </cell>
          <cell r="I40" t="str">
            <v>Pośrednie</v>
          </cell>
          <cell r="J40" t="str">
            <v>Amortyzacja środków trwałych</v>
          </cell>
        </row>
        <row r="41">
          <cell r="A41" t="str">
            <v>14</v>
          </cell>
          <cell r="B41" t="str">
            <v>506 /1-14-020</v>
          </cell>
          <cell r="C41" t="str">
            <v>Tkalnia, Amortyz.wart.niem.</v>
          </cell>
          <cell r="D41">
            <v>0</v>
          </cell>
          <cell r="E41">
            <v>0</v>
          </cell>
          <cell r="F41">
            <v>7120.08</v>
          </cell>
          <cell r="G41">
            <v>0</v>
          </cell>
          <cell r="H41">
            <v>7120.08</v>
          </cell>
          <cell r="I41" t="str">
            <v>Pośrednie</v>
          </cell>
          <cell r="J41" t="str">
            <v>Pozostałe koszty</v>
          </cell>
        </row>
        <row r="42">
          <cell r="A42" t="str">
            <v>14</v>
          </cell>
          <cell r="B42" t="str">
            <v>506 /1-14-114</v>
          </cell>
          <cell r="C42" t="str">
            <v>Tkalnia, Tkanina z zak.</v>
          </cell>
          <cell r="D42">
            <v>0</v>
          </cell>
          <cell r="E42">
            <v>0</v>
          </cell>
          <cell r="F42">
            <v>934</v>
          </cell>
          <cell r="G42">
            <v>0</v>
          </cell>
          <cell r="H42">
            <v>934</v>
          </cell>
          <cell r="I42" t="str">
            <v>Pośrednie</v>
          </cell>
          <cell r="J42" t="str">
            <v>Pozostałe koszty</v>
          </cell>
        </row>
        <row r="43">
          <cell r="A43" t="str">
            <v>14</v>
          </cell>
          <cell r="B43" t="str">
            <v>506 /1-14-122</v>
          </cell>
          <cell r="C43" t="str">
            <v>Tkalnia, Zu§.žr.pomocn.</v>
          </cell>
          <cell r="D43">
            <v>0</v>
          </cell>
          <cell r="E43">
            <v>0</v>
          </cell>
          <cell r="F43">
            <v>47.57</v>
          </cell>
          <cell r="G43">
            <v>0</v>
          </cell>
          <cell r="H43">
            <v>47.57</v>
          </cell>
          <cell r="I43" t="str">
            <v>Pośrednie</v>
          </cell>
          <cell r="J43" t="str">
            <v>Pozostałe koszty</v>
          </cell>
        </row>
        <row r="44">
          <cell r="A44" t="str">
            <v>14</v>
          </cell>
          <cell r="B44" t="str">
            <v>506 /1-14-141</v>
          </cell>
          <cell r="C44" t="str">
            <v>Tkalnia, Mater.biurowe</v>
          </cell>
          <cell r="D44">
            <v>0</v>
          </cell>
          <cell r="E44">
            <v>0</v>
          </cell>
          <cell r="F44">
            <v>809.94</v>
          </cell>
          <cell r="G44">
            <v>0</v>
          </cell>
          <cell r="H44">
            <v>809.94</v>
          </cell>
          <cell r="I44" t="str">
            <v>Pośrednie</v>
          </cell>
          <cell r="J44" t="str">
            <v>Pozostałe koszty</v>
          </cell>
        </row>
        <row r="45">
          <cell r="A45" t="str">
            <v>14</v>
          </cell>
          <cell r="B45" t="str">
            <v>506 /1-14-142</v>
          </cell>
          <cell r="C45" t="str">
            <v>Tkalnia, Mater.pozost.</v>
          </cell>
          <cell r="D45">
            <v>0</v>
          </cell>
          <cell r="E45">
            <v>0</v>
          </cell>
          <cell r="F45">
            <v>152381.03</v>
          </cell>
          <cell r="G45">
            <v>0</v>
          </cell>
          <cell r="H45">
            <v>152381.03</v>
          </cell>
          <cell r="I45" t="str">
            <v>Pośrednie</v>
          </cell>
          <cell r="J45" t="str">
            <v>Pozostałe materiały</v>
          </cell>
        </row>
        <row r="46">
          <cell r="A46" t="str">
            <v>14</v>
          </cell>
          <cell r="B46" t="str">
            <v>506 /1-14-152</v>
          </cell>
          <cell r="C46" t="str">
            <v>Tkalnia, Zu§.wody</v>
          </cell>
          <cell r="D46">
            <v>0</v>
          </cell>
          <cell r="E46">
            <v>0</v>
          </cell>
          <cell r="F46">
            <v>7973.32</v>
          </cell>
          <cell r="G46">
            <v>0</v>
          </cell>
          <cell r="H46">
            <v>7973.32</v>
          </cell>
          <cell r="I46" t="str">
            <v>Pośrednie</v>
          </cell>
          <cell r="J46" t="str">
            <v>Woda-socjal.</v>
          </cell>
        </row>
        <row r="47">
          <cell r="A47" t="str">
            <v>14</v>
          </cell>
          <cell r="B47" t="str">
            <v>506 /1-14-153</v>
          </cell>
          <cell r="C47" t="str">
            <v>Tkalnia, Zu§.energ.ciepl.</v>
          </cell>
          <cell r="D47">
            <v>0</v>
          </cell>
          <cell r="E47">
            <v>0</v>
          </cell>
          <cell r="F47">
            <v>59661.77</v>
          </cell>
          <cell r="G47">
            <v>0</v>
          </cell>
          <cell r="H47">
            <v>59661.77</v>
          </cell>
          <cell r="I47" t="str">
            <v>Pośrednie</v>
          </cell>
          <cell r="J47" t="str">
            <v>Energia cieplna-ogrzew.</v>
          </cell>
        </row>
        <row r="48">
          <cell r="A48" t="str">
            <v>14</v>
          </cell>
          <cell r="B48" t="str">
            <v>506 /1-14-215</v>
          </cell>
          <cell r="C48" t="str">
            <v>Tkalnia, Us’.transp.w’.</v>
          </cell>
          <cell r="D48">
            <v>0</v>
          </cell>
          <cell r="E48">
            <v>0</v>
          </cell>
          <cell r="F48">
            <v>1511.35</v>
          </cell>
          <cell r="G48">
            <v>0</v>
          </cell>
          <cell r="H48">
            <v>1511.35</v>
          </cell>
          <cell r="I48" t="str">
            <v>Pośrednie</v>
          </cell>
          <cell r="J48" t="str">
            <v>Pozostałe koszty</v>
          </cell>
        </row>
        <row r="49">
          <cell r="A49" t="str">
            <v>14</v>
          </cell>
          <cell r="B49" t="str">
            <v>506 /1-14-221</v>
          </cell>
          <cell r="C49" t="str">
            <v>Tkalnia, Us’.rem.-budynki</v>
          </cell>
          <cell r="D49">
            <v>0</v>
          </cell>
          <cell r="E49">
            <v>0</v>
          </cell>
          <cell r="F49">
            <v>73722.350000000006</v>
          </cell>
          <cell r="G49">
            <v>0</v>
          </cell>
          <cell r="H49">
            <v>73722.350000000006</v>
          </cell>
          <cell r="I49" t="str">
            <v>Pośrednie</v>
          </cell>
          <cell r="J49" t="str">
            <v>Remonty budynków i budowli</v>
          </cell>
        </row>
        <row r="50">
          <cell r="A50" t="str">
            <v>14</v>
          </cell>
          <cell r="B50" t="str">
            <v>506 /1-14-224</v>
          </cell>
          <cell r="C50" t="str">
            <v>Tkalnia, Us’.rem.-masz.i urz.p</v>
          </cell>
          <cell r="D50">
            <v>0</v>
          </cell>
          <cell r="E50">
            <v>0</v>
          </cell>
          <cell r="F50">
            <v>11028.9</v>
          </cell>
          <cell r="G50">
            <v>0</v>
          </cell>
          <cell r="H50">
            <v>11028.9</v>
          </cell>
          <cell r="I50" t="str">
            <v>Pośrednie</v>
          </cell>
          <cell r="J50" t="str">
            <v>Remonty maszyn i urządzeń</v>
          </cell>
        </row>
        <row r="51">
          <cell r="A51" t="str">
            <v>14</v>
          </cell>
          <cell r="B51" t="str">
            <v>506 /1-14-225</v>
          </cell>
          <cell r="C51" t="str">
            <v>Tkalnia, Us’.rem.-poz.masz.i u</v>
          </cell>
          <cell r="D51">
            <v>0</v>
          </cell>
          <cell r="E51">
            <v>0</v>
          </cell>
          <cell r="F51">
            <v>297.8</v>
          </cell>
          <cell r="G51">
            <v>0</v>
          </cell>
          <cell r="H51">
            <v>297.8</v>
          </cell>
          <cell r="I51" t="str">
            <v>Pośrednie</v>
          </cell>
          <cell r="J51" t="str">
            <v>Remonty maszyn i urządzeń</v>
          </cell>
        </row>
        <row r="52">
          <cell r="A52" t="str">
            <v>14</v>
          </cell>
          <cell r="B52" t="str">
            <v>506 /1-14-228</v>
          </cell>
          <cell r="C52" t="str">
            <v>Tkalnia, Us’.rem.-narz. i przy</v>
          </cell>
          <cell r="D52">
            <v>0</v>
          </cell>
          <cell r="E52">
            <v>0</v>
          </cell>
          <cell r="F52">
            <v>1277</v>
          </cell>
          <cell r="G52">
            <v>0</v>
          </cell>
          <cell r="H52">
            <v>1277</v>
          </cell>
          <cell r="I52" t="str">
            <v>Pośrednie</v>
          </cell>
          <cell r="J52" t="str">
            <v>Remonty pozostałe</v>
          </cell>
        </row>
        <row r="53">
          <cell r="A53" t="str">
            <v>14</v>
          </cell>
          <cell r="B53" t="str">
            <v>506 /1-14-229</v>
          </cell>
          <cell r="C53" t="str">
            <v>Tkalnia, Us’.rem.-pozost.</v>
          </cell>
          <cell r="D53">
            <v>0</v>
          </cell>
          <cell r="E53">
            <v>0</v>
          </cell>
          <cell r="F53">
            <v>17.5</v>
          </cell>
          <cell r="G53">
            <v>0</v>
          </cell>
          <cell r="H53">
            <v>17.5</v>
          </cell>
          <cell r="I53" t="str">
            <v>Pośrednie</v>
          </cell>
          <cell r="J53" t="str">
            <v>Remonty pozostałe</v>
          </cell>
        </row>
        <row r="54">
          <cell r="A54" t="str">
            <v>14</v>
          </cell>
          <cell r="B54" t="str">
            <v>506 /1-14-241</v>
          </cell>
          <cell r="C54" t="str">
            <v>Tkalnia, Us’.’†czn.-rozmowy</v>
          </cell>
          <cell r="D54">
            <v>0</v>
          </cell>
          <cell r="E54">
            <v>0</v>
          </cell>
          <cell r="F54">
            <v>66.599999999999994</v>
          </cell>
          <cell r="G54">
            <v>0</v>
          </cell>
          <cell r="H54">
            <v>66.599999999999994</v>
          </cell>
          <cell r="I54" t="str">
            <v>Pośrednie</v>
          </cell>
          <cell r="J54" t="str">
            <v>Pozostałe koszty</v>
          </cell>
        </row>
        <row r="55">
          <cell r="A55" t="str">
            <v>14</v>
          </cell>
          <cell r="B55" t="str">
            <v>506 /1-14-254</v>
          </cell>
          <cell r="C55" t="str">
            <v>Tkalnia, Us’.poz.-komunalne</v>
          </cell>
          <cell r="D55">
            <v>0</v>
          </cell>
          <cell r="E55">
            <v>0</v>
          </cell>
          <cell r="F55">
            <v>6667.47</v>
          </cell>
          <cell r="G55">
            <v>0</v>
          </cell>
          <cell r="H55">
            <v>6667.47</v>
          </cell>
          <cell r="I55" t="str">
            <v>Pośrednie</v>
          </cell>
          <cell r="J55" t="str">
            <v>Odbiór ścieków</v>
          </cell>
        </row>
        <row r="56">
          <cell r="A56" t="str">
            <v>14</v>
          </cell>
          <cell r="B56" t="str">
            <v>506 /1-14-255</v>
          </cell>
          <cell r="C56" t="str">
            <v>Tkalnia, Us’.poz.-kopiow.desen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>Pośrednie</v>
          </cell>
          <cell r="J56" t="str">
            <v>Kopiowanie deseni</v>
          </cell>
        </row>
        <row r="57">
          <cell r="A57" t="str">
            <v>14</v>
          </cell>
          <cell r="B57" t="str">
            <v>506 /1-14-257</v>
          </cell>
          <cell r="C57" t="str">
            <v>Tkalnia, Us’.poz.-"Leasing"</v>
          </cell>
          <cell r="D57">
            <v>0</v>
          </cell>
          <cell r="E57">
            <v>0</v>
          </cell>
          <cell r="F57">
            <v>3110.43</v>
          </cell>
          <cell r="G57">
            <v>0</v>
          </cell>
          <cell r="H57">
            <v>3110.43</v>
          </cell>
          <cell r="I57" t="str">
            <v>Pośrednie</v>
          </cell>
          <cell r="J57" t="str">
            <v>Pozostałe koszty</v>
          </cell>
        </row>
        <row r="58">
          <cell r="A58" t="str">
            <v>14</v>
          </cell>
          <cell r="B58" t="str">
            <v>506 /1-14-259</v>
          </cell>
          <cell r="C58" t="str">
            <v>Tkalnia, Us’.poz.-inne</v>
          </cell>
          <cell r="D58">
            <v>0</v>
          </cell>
          <cell r="E58">
            <v>0</v>
          </cell>
          <cell r="F58">
            <v>1532.94</v>
          </cell>
          <cell r="G58">
            <v>0</v>
          </cell>
          <cell r="H58">
            <v>1532.94</v>
          </cell>
          <cell r="I58" t="str">
            <v>Pośrednie</v>
          </cell>
          <cell r="J58" t="str">
            <v>Pozostałe koszty</v>
          </cell>
        </row>
        <row r="59">
          <cell r="A59" t="str">
            <v>14</v>
          </cell>
          <cell r="B59" t="str">
            <v>506 /1-14-261</v>
          </cell>
          <cell r="C59" t="str">
            <v>Tkalnia, Rem.w’.-budynki</v>
          </cell>
          <cell r="D59">
            <v>0</v>
          </cell>
          <cell r="E59">
            <v>0</v>
          </cell>
          <cell r="F59">
            <v>29267.47</v>
          </cell>
          <cell r="G59">
            <v>0</v>
          </cell>
          <cell r="H59">
            <v>29267.47</v>
          </cell>
          <cell r="I59" t="str">
            <v>Pośrednie</v>
          </cell>
          <cell r="J59" t="str">
            <v>Remonty budynków i budowli</v>
          </cell>
        </row>
        <row r="60">
          <cell r="A60" t="str">
            <v>14</v>
          </cell>
          <cell r="B60" t="str">
            <v>506 /1-14-262</v>
          </cell>
          <cell r="C60" t="str">
            <v>Tkalnia, Rem.w’.- budowle</v>
          </cell>
          <cell r="D60">
            <v>0</v>
          </cell>
          <cell r="E60">
            <v>0</v>
          </cell>
          <cell r="F60">
            <v>2051.5300000000002</v>
          </cell>
          <cell r="G60">
            <v>0</v>
          </cell>
          <cell r="H60">
            <v>2051.5300000000002</v>
          </cell>
          <cell r="I60" t="str">
            <v>Pośrednie</v>
          </cell>
          <cell r="J60" t="str">
            <v>Remonty budynków i budowli</v>
          </cell>
        </row>
        <row r="61">
          <cell r="A61" t="str">
            <v>14</v>
          </cell>
          <cell r="B61" t="str">
            <v>506 /1-14-264</v>
          </cell>
          <cell r="C61" t="str">
            <v>Tkalnia, Rem.w’.-masz.i urz.pr</v>
          </cell>
          <cell r="D61">
            <v>0</v>
          </cell>
          <cell r="E61">
            <v>0</v>
          </cell>
          <cell r="F61">
            <v>58322.28</v>
          </cell>
          <cell r="G61">
            <v>0</v>
          </cell>
          <cell r="H61">
            <v>58322.28</v>
          </cell>
          <cell r="I61" t="str">
            <v>Pośrednie</v>
          </cell>
          <cell r="J61" t="str">
            <v>Remonty maszyn i urządzeń</v>
          </cell>
        </row>
        <row r="62">
          <cell r="A62" t="str">
            <v>14</v>
          </cell>
          <cell r="B62" t="str">
            <v>506 /1-14-265</v>
          </cell>
          <cell r="C62" t="str">
            <v>Tkalnia, Rem.w’.-masz.i urz.te</v>
          </cell>
          <cell r="D62">
            <v>0</v>
          </cell>
          <cell r="E62">
            <v>0</v>
          </cell>
          <cell r="F62">
            <v>2895.89</v>
          </cell>
          <cell r="G62">
            <v>0</v>
          </cell>
          <cell r="H62">
            <v>2895.89</v>
          </cell>
          <cell r="I62" t="str">
            <v>Pośrednie</v>
          </cell>
          <cell r="J62" t="str">
            <v>Remonty maszyn i urządzeń</v>
          </cell>
        </row>
        <row r="63">
          <cell r="A63" t="str">
            <v>14</v>
          </cell>
          <cell r="B63" t="str">
            <v>506 /1-14-267</v>
          </cell>
          <cell r="C63" t="str">
            <v>Tkalnia, Rem.w’.-poj.mech.</v>
          </cell>
          <cell r="D63">
            <v>0</v>
          </cell>
          <cell r="E63">
            <v>0</v>
          </cell>
          <cell r="F63">
            <v>586.91</v>
          </cell>
          <cell r="G63">
            <v>0</v>
          </cell>
          <cell r="H63">
            <v>586.91</v>
          </cell>
          <cell r="I63" t="str">
            <v>Pośrednie</v>
          </cell>
          <cell r="J63" t="str">
            <v>Remonty pozostałe</v>
          </cell>
        </row>
        <row r="64">
          <cell r="A64" t="str">
            <v>14</v>
          </cell>
          <cell r="B64" t="str">
            <v>506 /1-14-268</v>
          </cell>
          <cell r="C64" t="str">
            <v>Tkalnia, Rem.w’.-narz.i przyrz</v>
          </cell>
          <cell r="D64">
            <v>0</v>
          </cell>
          <cell r="E64">
            <v>0</v>
          </cell>
          <cell r="F64">
            <v>3564.65</v>
          </cell>
          <cell r="G64">
            <v>0</v>
          </cell>
          <cell r="H64">
            <v>3564.65</v>
          </cell>
          <cell r="I64" t="str">
            <v>Pośrednie</v>
          </cell>
          <cell r="J64" t="str">
            <v>Remonty pozostałe</v>
          </cell>
        </row>
        <row r="65">
          <cell r="A65" t="str">
            <v>14</v>
          </cell>
          <cell r="B65" t="str">
            <v>506 /1-14-311</v>
          </cell>
          <cell r="C65" t="str">
            <v>Tkalnia, Podatek od nieruch.</v>
          </cell>
          <cell r="D65">
            <v>0</v>
          </cell>
          <cell r="E65">
            <v>0</v>
          </cell>
          <cell r="F65">
            <v>55738.98</v>
          </cell>
          <cell r="G65">
            <v>0</v>
          </cell>
          <cell r="H65">
            <v>55738.98</v>
          </cell>
          <cell r="I65" t="str">
            <v>Pośrednie</v>
          </cell>
          <cell r="J65" t="str">
            <v>Podatek od nieruchomości</v>
          </cell>
        </row>
        <row r="66">
          <cell r="A66" t="str">
            <v>14</v>
          </cell>
          <cell r="B66" t="str">
            <v>506 /1-14-312</v>
          </cell>
          <cell r="C66" t="str">
            <v>Tkalnia, Podatek gruntowy</v>
          </cell>
          <cell r="D66">
            <v>0</v>
          </cell>
          <cell r="E66">
            <v>0</v>
          </cell>
          <cell r="F66">
            <v>1403</v>
          </cell>
          <cell r="G66">
            <v>0</v>
          </cell>
          <cell r="H66">
            <v>1403</v>
          </cell>
          <cell r="I66" t="str">
            <v>Pośrednie</v>
          </cell>
          <cell r="J66" t="str">
            <v>Pozostałe koszty</v>
          </cell>
        </row>
        <row r="67">
          <cell r="A67" t="str">
            <v>14</v>
          </cell>
          <cell r="B67" t="str">
            <v>506 /1-14-322</v>
          </cell>
          <cell r="C67" t="str">
            <v>Tkalnia, Op’aty pozosta’e</v>
          </cell>
          <cell r="D67">
            <v>0</v>
          </cell>
          <cell r="E67">
            <v>0</v>
          </cell>
          <cell r="F67">
            <v>147.79</v>
          </cell>
          <cell r="G67">
            <v>0</v>
          </cell>
          <cell r="H67">
            <v>147.79</v>
          </cell>
          <cell r="I67" t="str">
            <v>Pośrednie</v>
          </cell>
          <cell r="J67" t="str">
            <v>Pozostałe koszty</v>
          </cell>
        </row>
        <row r="68">
          <cell r="A68" t="str">
            <v>14</v>
          </cell>
          <cell r="B68" t="str">
            <v>506 /1-14-410</v>
          </cell>
          <cell r="C68" t="str">
            <v>Tkalnia, Wynagr.-osobowy f.p’a</v>
          </cell>
          <cell r="D68">
            <v>0</v>
          </cell>
          <cell r="E68">
            <v>0</v>
          </cell>
          <cell r="F68">
            <v>343396.29</v>
          </cell>
          <cell r="G68">
            <v>0</v>
          </cell>
          <cell r="H68">
            <v>343396.29</v>
          </cell>
          <cell r="I68" t="str">
            <v>Pośrednie</v>
          </cell>
          <cell r="J68" t="str">
            <v>Wynagrodzenia pośr. z narz.</v>
          </cell>
        </row>
        <row r="69">
          <cell r="A69" t="str">
            <v>14</v>
          </cell>
          <cell r="B69" t="str">
            <v>506 /1-14-420</v>
          </cell>
          <cell r="C69" t="str">
            <v>Tkalnia, Wynagr.-bezosob.f.p’a</v>
          </cell>
          <cell r="D69">
            <v>0</v>
          </cell>
          <cell r="E69">
            <v>0</v>
          </cell>
          <cell r="F69">
            <v>3190</v>
          </cell>
          <cell r="G69">
            <v>0</v>
          </cell>
          <cell r="H69">
            <v>3190</v>
          </cell>
          <cell r="I69" t="str">
            <v>Pośrednie</v>
          </cell>
          <cell r="J69" t="str">
            <v>Wynagrodzenia pośr. z narz.</v>
          </cell>
        </row>
        <row r="70">
          <cell r="A70" t="str">
            <v>14</v>
          </cell>
          <cell r="B70" t="str">
            <v>506 /1-14-511</v>
          </cell>
          <cell r="C70" t="str">
            <v>Tkalnia, w.na rz.prac.-BHP</v>
          </cell>
          <cell r="D70">
            <v>0</v>
          </cell>
          <cell r="E70">
            <v>0</v>
          </cell>
          <cell r="F70">
            <v>13706.78</v>
          </cell>
          <cell r="G70">
            <v>0</v>
          </cell>
          <cell r="H70">
            <v>13706.78</v>
          </cell>
          <cell r="I70" t="str">
            <v>Pośrednie</v>
          </cell>
          <cell r="J70" t="str">
            <v>Pozostałe świad. na rzecz prac.</v>
          </cell>
        </row>
        <row r="71">
          <cell r="A71" t="str">
            <v>14</v>
          </cell>
          <cell r="B71" t="str">
            <v>506 /1-14-521</v>
          </cell>
          <cell r="C71" t="str">
            <v>Tkalnia, w.na rz.prac.-nal.f.</v>
          </cell>
          <cell r="D71">
            <v>0</v>
          </cell>
          <cell r="E71">
            <v>0</v>
          </cell>
          <cell r="F71">
            <v>45347.4</v>
          </cell>
          <cell r="G71">
            <v>0</v>
          </cell>
          <cell r="H71">
            <v>45347.4</v>
          </cell>
          <cell r="I71" t="str">
            <v>Pośrednie</v>
          </cell>
          <cell r="J71" t="str">
            <v>Pozostałe świad. na rzecz prac.</v>
          </cell>
        </row>
        <row r="72">
          <cell r="A72" t="str">
            <v>14</v>
          </cell>
          <cell r="B72" t="str">
            <v>506 /1-14-522</v>
          </cell>
          <cell r="C72" t="str">
            <v>Tkalnia, w.na rz.prac.-narz.n</v>
          </cell>
          <cell r="D72">
            <v>0</v>
          </cell>
          <cell r="E72">
            <v>0</v>
          </cell>
          <cell r="F72">
            <v>151710.93</v>
          </cell>
          <cell r="G72">
            <v>0</v>
          </cell>
          <cell r="H72">
            <v>151710.93</v>
          </cell>
          <cell r="I72" t="str">
            <v>Pośrednie</v>
          </cell>
          <cell r="J72" t="str">
            <v>Wynagrodzenia pośr. z narz.</v>
          </cell>
        </row>
        <row r="73">
          <cell r="A73" t="str">
            <v>14</v>
          </cell>
          <cell r="B73" t="str">
            <v>506 /1-14-531</v>
          </cell>
          <cell r="C73" t="str">
            <v>Tkalnia, w.na rz.prac.-szkole</v>
          </cell>
          <cell r="D73">
            <v>0</v>
          </cell>
          <cell r="E73">
            <v>0</v>
          </cell>
          <cell r="F73">
            <v>1733</v>
          </cell>
          <cell r="G73">
            <v>0</v>
          </cell>
          <cell r="H73">
            <v>1733</v>
          </cell>
          <cell r="I73" t="str">
            <v>Pośrednie</v>
          </cell>
          <cell r="J73" t="str">
            <v>Pozostałe świad. na rzecz prac.</v>
          </cell>
        </row>
        <row r="74">
          <cell r="A74" t="str">
            <v>14</v>
          </cell>
          <cell r="B74" t="str">
            <v>506 /1-14-532</v>
          </cell>
          <cell r="C74" t="str">
            <v>Tkalnia, w.na rz.prac.-inne</v>
          </cell>
          <cell r="D74">
            <v>0</v>
          </cell>
          <cell r="E74">
            <v>0</v>
          </cell>
          <cell r="F74">
            <v>5099.38</v>
          </cell>
          <cell r="G74">
            <v>0</v>
          </cell>
          <cell r="H74">
            <v>5099.38</v>
          </cell>
          <cell r="I74" t="str">
            <v>Pośrednie</v>
          </cell>
          <cell r="J74" t="str">
            <v>Pozostałe świad. na rzecz prac.</v>
          </cell>
        </row>
        <row r="75">
          <cell r="A75" t="str">
            <v>14</v>
          </cell>
          <cell r="B75" t="str">
            <v>506 /1-14-731</v>
          </cell>
          <cell r="C75" t="str">
            <v>Tkalnia, Wyp’.nie zal.do wynag</v>
          </cell>
          <cell r="D75">
            <v>0</v>
          </cell>
          <cell r="E75">
            <v>0</v>
          </cell>
          <cell r="F75">
            <v>610.14</v>
          </cell>
          <cell r="G75">
            <v>0</v>
          </cell>
          <cell r="H75">
            <v>610.14</v>
          </cell>
          <cell r="I75" t="str">
            <v>Pośrednie</v>
          </cell>
          <cell r="J75" t="str">
            <v>Pozostałe świad. na rzecz prac.</v>
          </cell>
        </row>
        <row r="76">
          <cell r="A76" t="str">
            <v>14</v>
          </cell>
          <cell r="B76" t="str">
            <v>506 /1-14-761</v>
          </cell>
          <cell r="C76" t="str">
            <v>Tkalnia, Ubezp.maj†tkowe</v>
          </cell>
          <cell r="D76">
            <v>0</v>
          </cell>
          <cell r="E76">
            <v>0</v>
          </cell>
          <cell r="F76">
            <v>165.08</v>
          </cell>
          <cell r="G76">
            <v>0</v>
          </cell>
          <cell r="H76">
            <v>165.08</v>
          </cell>
          <cell r="I76" t="str">
            <v>Pośrednie</v>
          </cell>
          <cell r="J76" t="str">
            <v>Pozostałe koszty</v>
          </cell>
        </row>
        <row r="77">
          <cell r="A77" t="str">
            <v>14</v>
          </cell>
          <cell r="B77" t="str">
            <v>506 /1-14-800</v>
          </cell>
          <cell r="C77" t="str">
            <v>Tkalnia, Koszty zakupu.</v>
          </cell>
          <cell r="D77">
            <v>0</v>
          </cell>
          <cell r="E77">
            <v>0</v>
          </cell>
          <cell r="F77">
            <v>5038.4799999999996</v>
          </cell>
          <cell r="G77">
            <v>0</v>
          </cell>
          <cell r="H77">
            <v>5038.4799999999996</v>
          </cell>
          <cell r="I77" t="str">
            <v>Pośrednie</v>
          </cell>
          <cell r="J77" t="str">
            <v>Pozostałe koszty</v>
          </cell>
        </row>
        <row r="78">
          <cell r="A78" t="str">
            <v>15</v>
          </cell>
          <cell r="B78" t="str">
            <v>506 /1-15-010</v>
          </cell>
          <cell r="C78" t="str">
            <v>Wyko¤czalnia, Amortyz.žr.trwa’</v>
          </cell>
          <cell r="D78">
            <v>0</v>
          </cell>
          <cell r="E78">
            <v>0</v>
          </cell>
          <cell r="F78">
            <v>51645.96</v>
          </cell>
          <cell r="G78">
            <v>0</v>
          </cell>
          <cell r="H78">
            <v>51645.96</v>
          </cell>
          <cell r="I78" t="str">
            <v>Pośrednie</v>
          </cell>
          <cell r="J78" t="str">
            <v>Amortyzacja środków trwałych</v>
          </cell>
        </row>
        <row r="79">
          <cell r="A79" t="str">
            <v>15</v>
          </cell>
          <cell r="B79" t="str">
            <v>506 /1-15-141</v>
          </cell>
          <cell r="C79" t="str">
            <v>Wyko¤czalnia, Mater.biurowe</v>
          </cell>
          <cell r="D79">
            <v>0</v>
          </cell>
          <cell r="E79">
            <v>0</v>
          </cell>
          <cell r="F79">
            <v>486.74</v>
          </cell>
          <cell r="G79">
            <v>0</v>
          </cell>
          <cell r="H79">
            <v>486.74</v>
          </cell>
          <cell r="I79" t="str">
            <v>Pośrednie</v>
          </cell>
          <cell r="J79" t="str">
            <v>Pozostałe koszty</v>
          </cell>
        </row>
        <row r="80">
          <cell r="A80" t="str">
            <v>15</v>
          </cell>
          <cell r="B80" t="str">
            <v>506 /1-15-142</v>
          </cell>
          <cell r="C80" t="str">
            <v>Wyko¤czalnia, Mater.pozost.</v>
          </cell>
          <cell r="D80">
            <v>0</v>
          </cell>
          <cell r="E80">
            <v>0</v>
          </cell>
          <cell r="F80">
            <v>21515.26</v>
          </cell>
          <cell r="G80">
            <v>0</v>
          </cell>
          <cell r="H80">
            <v>21515.26</v>
          </cell>
          <cell r="I80" t="str">
            <v>Pośrednie</v>
          </cell>
          <cell r="J80" t="str">
            <v>Pozostałe materiały</v>
          </cell>
        </row>
        <row r="81">
          <cell r="A81" t="str">
            <v>15</v>
          </cell>
          <cell r="B81" t="str">
            <v>506 /1-15-152</v>
          </cell>
          <cell r="C81" t="str">
            <v>Wyko¤czalnia, Zu§.wody</v>
          </cell>
          <cell r="D81">
            <v>0</v>
          </cell>
          <cell r="E81">
            <v>0</v>
          </cell>
          <cell r="F81">
            <v>1324.65</v>
          </cell>
          <cell r="G81">
            <v>0</v>
          </cell>
          <cell r="H81">
            <v>1324.65</v>
          </cell>
          <cell r="I81" t="str">
            <v>Pośrednie</v>
          </cell>
          <cell r="J81" t="str">
            <v>Woda-socjal.</v>
          </cell>
        </row>
        <row r="82">
          <cell r="A82" t="str">
            <v>15</v>
          </cell>
          <cell r="B82" t="str">
            <v>506 /1-15-153</v>
          </cell>
          <cell r="C82" t="str">
            <v>Wyko¤czalnia, Zu§.energ.ciepl.</v>
          </cell>
          <cell r="D82">
            <v>0</v>
          </cell>
          <cell r="E82">
            <v>0</v>
          </cell>
          <cell r="F82">
            <v>24805.65</v>
          </cell>
          <cell r="G82">
            <v>0</v>
          </cell>
          <cell r="H82">
            <v>24805.65</v>
          </cell>
          <cell r="I82" t="str">
            <v>Pośrednie</v>
          </cell>
          <cell r="J82" t="str">
            <v>Energia cieplna-ogrzew.</v>
          </cell>
        </row>
        <row r="83">
          <cell r="A83" t="str">
            <v>15</v>
          </cell>
          <cell r="B83" t="str">
            <v>506 /1-15-215</v>
          </cell>
          <cell r="C83" t="str">
            <v>Wyko¤czalnia, Us’.tr.w’asne</v>
          </cell>
          <cell r="D83">
            <v>0</v>
          </cell>
          <cell r="E83">
            <v>0</v>
          </cell>
          <cell r="F83">
            <v>69.75</v>
          </cell>
          <cell r="G83">
            <v>0</v>
          </cell>
          <cell r="H83">
            <v>69.75</v>
          </cell>
          <cell r="I83" t="str">
            <v>Pośrednie</v>
          </cell>
          <cell r="J83" t="str">
            <v>Pozostałe koszty</v>
          </cell>
        </row>
        <row r="84">
          <cell r="A84" t="str">
            <v>15</v>
          </cell>
          <cell r="B84" t="str">
            <v>506 /1-15-221</v>
          </cell>
          <cell r="C84" t="str">
            <v>Wyko¤czalnia, Us’.rem.-budynki</v>
          </cell>
          <cell r="D84">
            <v>0</v>
          </cell>
          <cell r="E84">
            <v>0</v>
          </cell>
          <cell r="F84">
            <v>592.44000000000005</v>
          </cell>
          <cell r="G84">
            <v>0</v>
          </cell>
          <cell r="H84">
            <v>592.44000000000005</v>
          </cell>
          <cell r="I84" t="str">
            <v>Pośrednie</v>
          </cell>
          <cell r="J84" t="str">
            <v>Remonty budynków i budowli</v>
          </cell>
        </row>
        <row r="85">
          <cell r="A85" t="str">
            <v>15</v>
          </cell>
          <cell r="B85" t="str">
            <v>506 /1-15-224</v>
          </cell>
          <cell r="C85" t="str">
            <v>Wyko¤czalnia, Us’.rem.-masz.i</v>
          </cell>
          <cell r="D85">
            <v>0</v>
          </cell>
          <cell r="E85">
            <v>0</v>
          </cell>
          <cell r="F85">
            <v>503.04</v>
          </cell>
          <cell r="G85">
            <v>0</v>
          </cell>
          <cell r="H85">
            <v>503.04</v>
          </cell>
          <cell r="I85" t="str">
            <v>Pośrednie</v>
          </cell>
          <cell r="J85" t="str">
            <v>Remonty maszyn i urządzeń</v>
          </cell>
        </row>
        <row r="86">
          <cell r="A86" t="str">
            <v>15</v>
          </cell>
          <cell r="B86" t="str">
            <v>506 /1-15-225</v>
          </cell>
          <cell r="C86" t="str">
            <v>Wyko¤czalnia, Us’.rem.-poz.mas</v>
          </cell>
          <cell r="D86">
            <v>0</v>
          </cell>
          <cell r="E86">
            <v>0</v>
          </cell>
          <cell r="F86">
            <v>2048.69</v>
          </cell>
          <cell r="G86">
            <v>0</v>
          </cell>
          <cell r="H86">
            <v>2048.69</v>
          </cell>
          <cell r="I86" t="str">
            <v>Pośrednie</v>
          </cell>
          <cell r="J86" t="str">
            <v>Remonty maszyn i urządzeń</v>
          </cell>
        </row>
        <row r="87">
          <cell r="A87" t="str">
            <v>15</v>
          </cell>
          <cell r="B87" t="str">
            <v>506 /1-15-229</v>
          </cell>
          <cell r="C87" t="str">
            <v>Wyko¤czalnia, Us’.rem.-pozost.</v>
          </cell>
          <cell r="D87">
            <v>0</v>
          </cell>
          <cell r="E87">
            <v>0</v>
          </cell>
          <cell r="F87">
            <v>73.5</v>
          </cell>
          <cell r="G87">
            <v>0</v>
          </cell>
          <cell r="H87">
            <v>73.5</v>
          </cell>
          <cell r="I87" t="str">
            <v>Pośrednie</v>
          </cell>
          <cell r="J87" t="str">
            <v>Remonty pozostałe</v>
          </cell>
        </row>
        <row r="88">
          <cell r="A88" t="str">
            <v>15</v>
          </cell>
          <cell r="B88" t="str">
            <v>506 /1-15-254</v>
          </cell>
          <cell r="C88" t="str">
            <v>Wyko¤czalnia, Us’.poz.-komunal</v>
          </cell>
          <cell r="D88">
            <v>0</v>
          </cell>
          <cell r="E88">
            <v>0</v>
          </cell>
          <cell r="F88">
            <v>1152.5999999999999</v>
          </cell>
          <cell r="G88">
            <v>0</v>
          </cell>
          <cell r="H88">
            <v>1152.5999999999999</v>
          </cell>
          <cell r="I88" t="str">
            <v>Pośrednie</v>
          </cell>
          <cell r="J88" t="str">
            <v>Odbiór ścieków</v>
          </cell>
        </row>
        <row r="89">
          <cell r="A89" t="str">
            <v>15</v>
          </cell>
          <cell r="B89" t="str">
            <v>506 /1-15-259</v>
          </cell>
          <cell r="C89" t="str">
            <v>Wyko¤czalnia, Us’.poz.-inne</v>
          </cell>
          <cell r="D89">
            <v>0</v>
          </cell>
          <cell r="E89">
            <v>0</v>
          </cell>
          <cell r="F89">
            <v>1443.5</v>
          </cell>
          <cell r="G89">
            <v>0</v>
          </cell>
          <cell r="H89">
            <v>1443.5</v>
          </cell>
          <cell r="I89" t="str">
            <v>Pośrednie</v>
          </cell>
          <cell r="J89" t="str">
            <v>Pozostałe koszty</v>
          </cell>
        </row>
        <row r="90">
          <cell r="A90" t="str">
            <v>15</v>
          </cell>
          <cell r="B90" t="str">
            <v>506 /1-15-261</v>
          </cell>
          <cell r="C90" t="str">
            <v>Wyko¤czalnia, Rem.w’.-budynki</v>
          </cell>
          <cell r="D90">
            <v>0</v>
          </cell>
          <cell r="E90">
            <v>0</v>
          </cell>
          <cell r="F90">
            <v>13365.54</v>
          </cell>
          <cell r="G90">
            <v>0</v>
          </cell>
          <cell r="H90">
            <v>13365.54</v>
          </cell>
          <cell r="I90" t="str">
            <v>Pośrednie</v>
          </cell>
          <cell r="J90" t="str">
            <v>Remonty budynków i budowli</v>
          </cell>
        </row>
        <row r="91">
          <cell r="A91" t="str">
            <v>15</v>
          </cell>
          <cell r="B91" t="str">
            <v>506 /1-15-264</v>
          </cell>
          <cell r="C91" t="str">
            <v>Wyko¤czalnia, Rem.w’.-masz.i u</v>
          </cell>
          <cell r="D91">
            <v>0</v>
          </cell>
          <cell r="E91">
            <v>0</v>
          </cell>
          <cell r="F91">
            <v>4772.76</v>
          </cell>
          <cell r="G91">
            <v>0</v>
          </cell>
          <cell r="H91">
            <v>4772.76</v>
          </cell>
          <cell r="I91" t="str">
            <v>Pośrednie</v>
          </cell>
          <cell r="J91" t="str">
            <v>Remonty maszyn i urządzeń</v>
          </cell>
        </row>
        <row r="92">
          <cell r="A92" t="str">
            <v>15</v>
          </cell>
          <cell r="B92" t="str">
            <v>506 /1-15-265</v>
          </cell>
          <cell r="C92" t="str">
            <v>Wyko¤czalnia, Rem.w’.-poz.masz</v>
          </cell>
          <cell r="D92">
            <v>0</v>
          </cell>
          <cell r="E92">
            <v>0</v>
          </cell>
          <cell r="F92">
            <v>3155.91</v>
          </cell>
          <cell r="G92">
            <v>0</v>
          </cell>
          <cell r="H92">
            <v>3155.91</v>
          </cell>
          <cell r="I92" t="str">
            <v>Pośrednie</v>
          </cell>
          <cell r="J92" t="str">
            <v>Remonty maszyn i urządzeń</v>
          </cell>
        </row>
        <row r="93">
          <cell r="A93" t="str">
            <v>15</v>
          </cell>
          <cell r="B93" t="str">
            <v>506 /1-15-267</v>
          </cell>
          <cell r="C93" t="str">
            <v>Wyko¤czalnia, Rem.w’.-poj.mech</v>
          </cell>
          <cell r="D93">
            <v>0</v>
          </cell>
          <cell r="E93">
            <v>0</v>
          </cell>
          <cell r="F93">
            <v>559.58000000000004</v>
          </cell>
          <cell r="G93">
            <v>0</v>
          </cell>
          <cell r="H93">
            <v>559.58000000000004</v>
          </cell>
          <cell r="I93" t="str">
            <v>Pośrednie</v>
          </cell>
          <cell r="J93" t="str">
            <v>Remonty pozostałe</v>
          </cell>
        </row>
        <row r="94">
          <cell r="A94" t="str">
            <v>15</v>
          </cell>
          <cell r="B94" t="str">
            <v>506 /1-15-311</v>
          </cell>
          <cell r="C94" t="str">
            <v>Wyko¤czalnia, Podatek od nieru</v>
          </cell>
          <cell r="D94">
            <v>0</v>
          </cell>
          <cell r="E94">
            <v>0</v>
          </cell>
          <cell r="F94">
            <v>14865.3</v>
          </cell>
          <cell r="G94">
            <v>0</v>
          </cell>
          <cell r="H94">
            <v>14865.3</v>
          </cell>
          <cell r="I94" t="str">
            <v>Pośrednie</v>
          </cell>
          <cell r="J94" t="str">
            <v>Podatek od nieruchomości</v>
          </cell>
        </row>
        <row r="95">
          <cell r="A95" t="str">
            <v>15</v>
          </cell>
          <cell r="B95" t="str">
            <v>506 /1-15-312</v>
          </cell>
          <cell r="C95" t="str">
            <v>Wyko¤czalnia, Podatek gruntowy</v>
          </cell>
          <cell r="D95">
            <v>0</v>
          </cell>
          <cell r="E95">
            <v>0</v>
          </cell>
          <cell r="F95">
            <v>373.91</v>
          </cell>
          <cell r="G95">
            <v>0</v>
          </cell>
          <cell r="H95">
            <v>373.91</v>
          </cell>
          <cell r="I95" t="str">
            <v>Pośrednie</v>
          </cell>
          <cell r="J95" t="str">
            <v>Pozostałe koszty</v>
          </cell>
        </row>
        <row r="96">
          <cell r="A96" t="str">
            <v>15</v>
          </cell>
          <cell r="B96" t="str">
            <v>506 /1-15-322</v>
          </cell>
          <cell r="C96" t="str">
            <v>Wyko¤czalnia, Op’aty pozosta’e</v>
          </cell>
          <cell r="D96">
            <v>0</v>
          </cell>
          <cell r="E96">
            <v>0</v>
          </cell>
          <cell r="F96">
            <v>270</v>
          </cell>
          <cell r="G96">
            <v>0</v>
          </cell>
          <cell r="H96">
            <v>270</v>
          </cell>
          <cell r="I96" t="str">
            <v>Pośrednie</v>
          </cell>
          <cell r="J96" t="str">
            <v>Pozostałe koszty</v>
          </cell>
        </row>
        <row r="97">
          <cell r="A97" t="str">
            <v>15</v>
          </cell>
          <cell r="B97" t="str">
            <v>506 /1-15-410</v>
          </cell>
          <cell r="C97" t="str">
            <v>Wyko¤czalnia, Wynagr.-osobowy</v>
          </cell>
          <cell r="D97">
            <v>0</v>
          </cell>
          <cell r="E97">
            <v>0</v>
          </cell>
          <cell r="F97">
            <v>99211.62</v>
          </cell>
          <cell r="G97">
            <v>0</v>
          </cell>
          <cell r="H97">
            <v>99211.62</v>
          </cell>
          <cell r="I97" t="str">
            <v>Pośrednie</v>
          </cell>
          <cell r="J97" t="str">
            <v>Wynagrodzenia pośr. z narz.</v>
          </cell>
        </row>
        <row r="98">
          <cell r="A98" t="str">
            <v>15</v>
          </cell>
          <cell r="B98" t="str">
            <v>506 /1-15-511</v>
          </cell>
          <cell r="C98" t="str">
            <v>Wyko¤czalnia, w.na rz.prac.-B</v>
          </cell>
          <cell r="D98">
            <v>0</v>
          </cell>
          <cell r="E98">
            <v>0</v>
          </cell>
          <cell r="F98">
            <v>2847.83</v>
          </cell>
          <cell r="G98">
            <v>0</v>
          </cell>
          <cell r="H98">
            <v>2847.83</v>
          </cell>
          <cell r="I98" t="str">
            <v>Pośrednie</v>
          </cell>
          <cell r="J98" t="str">
            <v>Pozostałe świad. na rzecz prac.</v>
          </cell>
        </row>
        <row r="99">
          <cell r="A99" t="str">
            <v>15</v>
          </cell>
          <cell r="B99" t="str">
            <v>506 /1-15-521</v>
          </cell>
          <cell r="C99" t="str">
            <v>Wyko¤czalnia, w.na rz.prac.-n</v>
          </cell>
          <cell r="D99">
            <v>0</v>
          </cell>
          <cell r="E99">
            <v>0</v>
          </cell>
          <cell r="F99">
            <v>10276.11</v>
          </cell>
          <cell r="G99">
            <v>0</v>
          </cell>
          <cell r="H99">
            <v>10276.11</v>
          </cell>
          <cell r="I99" t="str">
            <v>Pośrednie</v>
          </cell>
          <cell r="J99" t="str">
            <v>Pozostałe świad. na rzecz prac.</v>
          </cell>
        </row>
        <row r="100">
          <cell r="A100" t="str">
            <v>15</v>
          </cell>
          <cell r="B100" t="str">
            <v>506 /1-15-522</v>
          </cell>
          <cell r="C100" t="str">
            <v>Wyko¤czalnia, w.na rz.prac.-n</v>
          </cell>
          <cell r="D100">
            <v>0</v>
          </cell>
          <cell r="E100">
            <v>0</v>
          </cell>
          <cell r="F100">
            <v>43724.63</v>
          </cell>
          <cell r="G100">
            <v>0</v>
          </cell>
          <cell r="H100">
            <v>43724.63</v>
          </cell>
          <cell r="I100" t="str">
            <v>Pośrednie</v>
          </cell>
          <cell r="J100" t="str">
            <v>Wynagrodzenia pośr. z narz.</v>
          </cell>
        </row>
        <row r="101">
          <cell r="A101" t="str">
            <v>15</v>
          </cell>
          <cell r="B101" t="str">
            <v>506 /1-15-531</v>
          </cell>
          <cell r="C101" t="str">
            <v>Wyko¤czalnia, w.na rz.prac.-s</v>
          </cell>
          <cell r="D101">
            <v>0</v>
          </cell>
          <cell r="E101">
            <v>0</v>
          </cell>
          <cell r="F101">
            <v>1287</v>
          </cell>
          <cell r="G101">
            <v>0</v>
          </cell>
          <cell r="H101">
            <v>1287</v>
          </cell>
          <cell r="I101" t="str">
            <v>Pośrednie</v>
          </cell>
          <cell r="J101" t="str">
            <v>Pozostałe świad. na rzecz prac.</v>
          </cell>
        </row>
        <row r="102">
          <cell r="A102" t="str">
            <v>15</v>
          </cell>
          <cell r="B102" t="str">
            <v>506 /1-15-532</v>
          </cell>
          <cell r="C102" t="str">
            <v>Wyko¤czalnia, Sw.na rz.prac.-i</v>
          </cell>
          <cell r="D102">
            <v>0</v>
          </cell>
          <cell r="E102">
            <v>0</v>
          </cell>
          <cell r="F102">
            <v>2226.92</v>
          </cell>
          <cell r="G102">
            <v>0</v>
          </cell>
          <cell r="H102">
            <v>2226.92</v>
          </cell>
          <cell r="I102" t="str">
            <v>Pośrednie</v>
          </cell>
          <cell r="J102" t="str">
            <v>Pozostałe świad. na rzecz prac.</v>
          </cell>
        </row>
        <row r="103">
          <cell r="A103" t="str">
            <v>15</v>
          </cell>
          <cell r="B103" t="str">
            <v>506 /1-15-800</v>
          </cell>
          <cell r="C103" t="str">
            <v>Wyko¤czalnia, Koszty zakupu.</v>
          </cell>
          <cell r="D103">
            <v>0</v>
          </cell>
          <cell r="E103">
            <v>0</v>
          </cell>
          <cell r="F103">
            <v>371.23</v>
          </cell>
          <cell r="G103">
            <v>0</v>
          </cell>
          <cell r="H103">
            <v>371.23</v>
          </cell>
          <cell r="I103" t="str">
            <v>Pośrednie</v>
          </cell>
          <cell r="J103" t="str">
            <v>Pozostałe koszty</v>
          </cell>
        </row>
        <row r="104">
          <cell r="A104" t="str">
            <v>11</v>
          </cell>
          <cell r="B104" t="str">
            <v>500 /1-11-000</v>
          </cell>
          <cell r="C104" t="str">
            <v>Prz‘dzalnia, Roboty w toku</v>
          </cell>
          <cell r="D104">
            <v>41693.089999999997</v>
          </cell>
          <cell r="E104">
            <v>0</v>
          </cell>
          <cell r="F104">
            <v>46129.37</v>
          </cell>
          <cell r="G104">
            <v>0</v>
          </cell>
          <cell r="H104">
            <v>-4436.2800000000061</v>
          </cell>
          <cell r="I104" t="str">
            <v>Bezpośrednie</v>
          </cell>
          <cell r="J104" t="str">
            <v>Produkcja w toku</v>
          </cell>
        </row>
        <row r="105">
          <cell r="A105" t="str">
            <v>11</v>
          </cell>
          <cell r="B105" t="str">
            <v>500 /1-11-111</v>
          </cell>
          <cell r="C105" t="str">
            <v>Prz‘dzalnia, Zu§.surowca</v>
          </cell>
          <cell r="D105">
            <v>0</v>
          </cell>
          <cell r="E105">
            <v>0</v>
          </cell>
          <cell r="F105">
            <v>1627284.61</v>
          </cell>
          <cell r="G105">
            <v>0</v>
          </cell>
          <cell r="H105">
            <v>1627284.61</v>
          </cell>
          <cell r="I105" t="str">
            <v>Bezpośrednie</v>
          </cell>
          <cell r="J105" t="str">
            <v>Surowiec</v>
          </cell>
        </row>
        <row r="106">
          <cell r="A106" t="str">
            <v>11</v>
          </cell>
          <cell r="B106" t="str">
            <v>500 /1-11-112</v>
          </cell>
          <cell r="C106" t="str">
            <v>Prz‘dzalnia, Zu§.prz‘dzy</v>
          </cell>
          <cell r="D106">
            <v>0</v>
          </cell>
          <cell r="E106">
            <v>0</v>
          </cell>
          <cell r="F106">
            <v>634036.67000000004</v>
          </cell>
          <cell r="G106">
            <v>0</v>
          </cell>
          <cell r="H106">
            <v>634036.67000000004</v>
          </cell>
          <cell r="I106" t="str">
            <v>Bezpośrednie</v>
          </cell>
          <cell r="J106" t="str">
            <v>Przędza z zakupu</v>
          </cell>
        </row>
        <row r="107">
          <cell r="A107" t="str">
            <v>11</v>
          </cell>
          <cell r="B107" t="str">
            <v>500 /1-11-113</v>
          </cell>
          <cell r="C107" t="str">
            <v>Prz‘dzalnia, Odpady</v>
          </cell>
          <cell r="D107">
            <v>0</v>
          </cell>
          <cell r="E107">
            <v>0</v>
          </cell>
          <cell r="F107">
            <v>-4966</v>
          </cell>
          <cell r="G107">
            <v>0</v>
          </cell>
          <cell r="H107">
            <v>-4966</v>
          </cell>
          <cell r="I107" t="str">
            <v>Bezpośrednie</v>
          </cell>
          <cell r="J107" t="str">
            <v>Odpady</v>
          </cell>
        </row>
        <row r="108">
          <cell r="A108" t="str">
            <v>11</v>
          </cell>
          <cell r="B108" t="str">
            <v>500 /1-11-122</v>
          </cell>
          <cell r="C108" t="str">
            <v>Prz‘dzalnia, Zu§.žr.pomocn.</v>
          </cell>
          <cell r="D108">
            <v>0</v>
          </cell>
          <cell r="E108">
            <v>0</v>
          </cell>
          <cell r="F108">
            <v>4792.8</v>
          </cell>
          <cell r="G108">
            <v>0</v>
          </cell>
          <cell r="H108">
            <v>4792.8</v>
          </cell>
          <cell r="I108" t="str">
            <v>Bezpośrednie</v>
          </cell>
          <cell r="J108" t="str">
            <v>Barwniki i środki pomocnicze</v>
          </cell>
        </row>
        <row r="109">
          <cell r="A109" t="str">
            <v>11</v>
          </cell>
          <cell r="B109" t="str">
            <v>500 /1-11-302</v>
          </cell>
          <cell r="C109" t="str">
            <v>Prz‘dzalnia, Zu§.prz.w’.-p˘’cz</v>
          </cell>
          <cell r="D109">
            <v>0</v>
          </cell>
          <cell r="E109">
            <v>0</v>
          </cell>
          <cell r="F109">
            <v>2047.28</v>
          </cell>
          <cell r="G109">
            <v>0</v>
          </cell>
          <cell r="H109">
            <v>2047.28</v>
          </cell>
          <cell r="I109" t="str">
            <v>Bezpośrednie</v>
          </cell>
          <cell r="J109" t="str">
            <v>Przędza własna</v>
          </cell>
        </row>
        <row r="110">
          <cell r="A110" t="str">
            <v>11</v>
          </cell>
          <cell r="B110" t="str">
            <v>500 /1-11-410</v>
          </cell>
          <cell r="C110" t="str">
            <v>Prz‘dzalnia, Wynagr.-osobowy f</v>
          </cell>
          <cell r="D110">
            <v>0</v>
          </cell>
          <cell r="E110">
            <v>0</v>
          </cell>
          <cell r="F110">
            <v>426593.99</v>
          </cell>
          <cell r="G110">
            <v>0</v>
          </cell>
          <cell r="H110">
            <v>426593.99</v>
          </cell>
          <cell r="I110" t="str">
            <v>Bezpośrednie</v>
          </cell>
          <cell r="J110" t="str">
            <v>Wynagrodzenia bezp. z narz.</v>
          </cell>
        </row>
        <row r="111">
          <cell r="A111" t="str">
            <v>11</v>
          </cell>
          <cell r="B111" t="str">
            <v>500 /1-11-522</v>
          </cell>
          <cell r="C111" t="str">
            <v>Prz‘dzalnia, Narzuty na p’ace</v>
          </cell>
          <cell r="D111">
            <v>0</v>
          </cell>
          <cell r="E111">
            <v>0</v>
          </cell>
          <cell r="F111">
            <v>188493.71</v>
          </cell>
          <cell r="G111">
            <v>0</v>
          </cell>
          <cell r="H111">
            <v>188493.71</v>
          </cell>
          <cell r="I111" t="str">
            <v>Bezpośrednie</v>
          </cell>
          <cell r="J111" t="str">
            <v>Wynagrodzenia bezp. z narz.</v>
          </cell>
        </row>
        <row r="112">
          <cell r="A112" t="str">
            <v>11</v>
          </cell>
          <cell r="B112" t="str">
            <v>500 /1-11-800</v>
          </cell>
          <cell r="C112" t="str">
            <v>Prz‘dzalnia, Koszty zakupu</v>
          </cell>
          <cell r="D112">
            <v>0</v>
          </cell>
          <cell r="E112">
            <v>0</v>
          </cell>
          <cell r="F112">
            <v>20695.55</v>
          </cell>
          <cell r="G112">
            <v>0</v>
          </cell>
          <cell r="H112">
            <v>20695.55</v>
          </cell>
          <cell r="I112" t="str">
            <v>Bezpośrednie</v>
          </cell>
          <cell r="J112" t="str">
            <v>Koszty zakupu</v>
          </cell>
        </row>
        <row r="113">
          <cell r="A113" t="str">
            <v>11</v>
          </cell>
          <cell r="B113" t="str">
            <v>500 /1-11-813</v>
          </cell>
          <cell r="C113" t="str">
            <v>Prz‘dzalnia, Us’ugi Farb.</v>
          </cell>
          <cell r="D113">
            <v>0</v>
          </cell>
          <cell r="E113">
            <v>0</v>
          </cell>
          <cell r="F113">
            <v>276618.83</v>
          </cell>
          <cell r="G113">
            <v>0</v>
          </cell>
          <cell r="H113">
            <v>276618.83</v>
          </cell>
          <cell r="I113" t="str">
            <v>Bezpośrednie</v>
          </cell>
          <cell r="J113" t="str">
            <v>Usługi Farbiarni</v>
          </cell>
        </row>
        <row r="114">
          <cell r="A114" t="str">
            <v>11</v>
          </cell>
          <cell r="B114" t="str">
            <v>505 /1-11-122</v>
          </cell>
          <cell r="C114" t="str">
            <v>Prz‘dzalnia, Zu§.žr.pomocn.</v>
          </cell>
          <cell r="D114">
            <v>0</v>
          </cell>
          <cell r="E114">
            <v>0</v>
          </cell>
          <cell r="F114">
            <v>3404</v>
          </cell>
          <cell r="G114">
            <v>0</v>
          </cell>
          <cell r="H114">
            <v>3404</v>
          </cell>
          <cell r="I114" t="str">
            <v>Pośrednie</v>
          </cell>
          <cell r="J114" t="str">
            <v>Pozostałe koszty</v>
          </cell>
        </row>
        <row r="115">
          <cell r="A115" t="str">
            <v>11</v>
          </cell>
          <cell r="B115" t="str">
            <v>505 /1-11-142</v>
          </cell>
          <cell r="C115" t="str">
            <v>Prz‘dzalnia, Mater.pozost.</v>
          </cell>
          <cell r="D115">
            <v>0</v>
          </cell>
          <cell r="E115">
            <v>0</v>
          </cell>
          <cell r="F115">
            <v>836.04</v>
          </cell>
          <cell r="G115">
            <v>0</v>
          </cell>
          <cell r="H115">
            <v>836.04</v>
          </cell>
          <cell r="I115" t="str">
            <v>Pośrednie</v>
          </cell>
          <cell r="J115" t="str">
            <v>Pozostałe materiały</v>
          </cell>
        </row>
        <row r="116">
          <cell r="A116" t="str">
            <v>11</v>
          </cell>
          <cell r="B116" t="str">
            <v>505 /1-11-151</v>
          </cell>
          <cell r="C116" t="str">
            <v>Prz‘dzalnia, Zu§.energ.elektr.</v>
          </cell>
          <cell r="D116">
            <v>0</v>
          </cell>
          <cell r="E116">
            <v>0</v>
          </cell>
          <cell r="F116">
            <v>242209.29</v>
          </cell>
          <cell r="G116">
            <v>0</v>
          </cell>
          <cell r="H116">
            <v>242209.29</v>
          </cell>
          <cell r="I116" t="str">
            <v>Pośrednie</v>
          </cell>
          <cell r="J116" t="str">
            <v>Energia elektryczna</v>
          </cell>
        </row>
        <row r="117">
          <cell r="A117" t="str">
            <v>11</v>
          </cell>
          <cell r="B117" t="str">
            <v>505 /1-11-800</v>
          </cell>
          <cell r="C117" t="str">
            <v>Prz‘dzalnia, Koszty zakupu.</v>
          </cell>
          <cell r="D117">
            <v>0</v>
          </cell>
          <cell r="E117">
            <v>0</v>
          </cell>
          <cell r="F117">
            <v>-81.41</v>
          </cell>
          <cell r="G117">
            <v>0</v>
          </cell>
          <cell r="H117">
            <v>-81.41</v>
          </cell>
          <cell r="I117" t="str">
            <v>Pośrednie</v>
          </cell>
          <cell r="J117" t="str">
            <v>Pozostałe koszty</v>
          </cell>
        </row>
        <row r="118">
          <cell r="A118" t="str">
            <v>11</v>
          </cell>
          <cell r="B118" t="str">
            <v>506 /1-11-010</v>
          </cell>
          <cell r="C118" t="str">
            <v>Prz‘dzalnia, Amortyz.žr.trwa’y</v>
          </cell>
          <cell r="D118">
            <v>0</v>
          </cell>
          <cell r="E118">
            <v>0</v>
          </cell>
          <cell r="F118">
            <v>344667.88</v>
          </cell>
          <cell r="G118">
            <v>0</v>
          </cell>
          <cell r="H118">
            <v>344667.88</v>
          </cell>
          <cell r="I118" t="str">
            <v>Pośrednie</v>
          </cell>
          <cell r="J118" t="str">
            <v>Amortyzacja środków trwałych</v>
          </cell>
        </row>
        <row r="119">
          <cell r="A119" t="str">
            <v>11</v>
          </cell>
          <cell r="B119" t="str">
            <v>506 /1-11-020</v>
          </cell>
          <cell r="C119" t="str">
            <v>Prz‘dzalnia, Amortyz.wart.niem</v>
          </cell>
          <cell r="D119">
            <v>0</v>
          </cell>
          <cell r="E119">
            <v>0</v>
          </cell>
          <cell r="F119">
            <v>13.41</v>
          </cell>
          <cell r="G119">
            <v>0</v>
          </cell>
          <cell r="H119">
            <v>13.41</v>
          </cell>
          <cell r="I119" t="str">
            <v>Pośrednie</v>
          </cell>
          <cell r="J119" t="str">
            <v>Pozostałe koszty</v>
          </cell>
        </row>
        <row r="120">
          <cell r="A120" t="str">
            <v>11</v>
          </cell>
          <cell r="B120" t="str">
            <v>506 /1-11-141</v>
          </cell>
          <cell r="C120" t="str">
            <v>Prz‘dzalnia, Mater.biurowe</v>
          </cell>
          <cell r="D120">
            <v>0</v>
          </cell>
          <cell r="E120">
            <v>0</v>
          </cell>
          <cell r="F120">
            <v>263.02</v>
          </cell>
          <cell r="G120">
            <v>0</v>
          </cell>
          <cell r="H120">
            <v>263.02</v>
          </cell>
          <cell r="I120" t="str">
            <v>Pośrednie</v>
          </cell>
          <cell r="J120" t="str">
            <v>Pozostałe koszty</v>
          </cell>
        </row>
        <row r="121">
          <cell r="A121" t="str">
            <v>11</v>
          </cell>
          <cell r="B121" t="str">
            <v>506 /1-11-142</v>
          </cell>
          <cell r="C121" t="str">
            <v>Prz‘dzalnia, Mater.pozost.</v>
          </cell>
          <cell r="D121">
            <v>0</v>
          </cell>
          <cell r="E121">
            <v>0</v>
          </cell>
          <cell r="F121">
            <v>55773.31</v>
          </cell>
          <cell r="G121">
            <v>0</v>
          </cell>
          <cell r="H121">
            <v>55773.31</v>
          </cell>
          <cell r="I121" t="str">
            <v>Pośrednie</v>
          </cell>
          <cell r="J121" t="str">
            <v>Pozostałe materiały</v>
          </cell>
        </row>
        <row r="122">
          <cell r="A122" t="str">
            <v>11</v>
          </cell>
          <cell r="B122" t="str">
            <v>506 /1-11-152</v>
          </cell>
          <cell r="C122" t="str">
            <v>Prz‘dzalnia, Zu§.wody</v>
          </cell>
          <cell r="D122">
            <v>0</v>
          </cell>
          <cell r="E122">
            <v>0</v>
          </cell>
          <cell r="F122">
            <v>13197.45</v>
          </cell>
          <cell r="G122">
            <v>0</v>
          </cell>
          <cell r="H122">
            <v>13197.45</v>
          </cell>
          <cell r="I122" t="str">
            <v>Pośrednie</v>
          </cell>
          <cell r="J122" t="str">
            <v>Woda-socjal.</v>
          </cell>
        </row>
        <row r="123">
          <cell r="A123" t="str">
            <v>11</v>
          </cell>
          <cell r="B123" t="str">
            <v>506 /1-11-153</v>
          </cell>
          <cell r="C123" t="str">
            <v>Prz‘dzalnia, Zu§.energ.ciepl.</v>
          </cell>
          <cell r="D123">
            <v>0</v>
          </cell>
          <cell r="E123">
            <v>0</v>
          </cell>
          <cell r="F123">
            <v>59861.02</v>
          </cell>
          <cell r="G123">
            <v>0</v>
          </cell>
          <cell r="H123">
            <v>59861.02</v>
          </cell>
          <cell r="I123" t="str">
            <v>Pośrednie</v>
          </cell>
          <cell r="J123" t="str">
            <v>Energia cieplna-ogrzew.</v>
          </cell>
        </row>
        <row r="124">
          <cell r="A124" t="str">
            <v>11</v>
          </cell>
          <cell r="B124" t="str">
            <v>506 /1-11-215</v>
          </cell>
          <cell r="C124" t="str">
            <v>Prz‘dzalnia, Us’.transp.w’.</v>
          </cell>
          <cell r="D124">
            <v>0</v>
          </cell>
          <cell r="E124">
            <v>0</v>
          </cell>
          <cell r="F124">
            <v>811.98</v>
          </cell>
          <cell r="G124">
            <v>0</v>
          </cell>
          <cell r="H124">
            <v>811.98</v>
          </cell>
          <cell r="I124" t="str">
            <v>Pośrednie</v>
          </cell>
          <cell r="J124" t="str">
            <v>Pozostałe koszty</v>
          </cell>
        </row>
        <row r="125">
          <cell r="A125" t="str">
            <v>11</v>
          </cell>
          <cell r="B125" t="str">
            <v>506 /1-11-221</v>
          </cell>
          <cell r="C125" t="str">
            <v>Prz‘dzalnia, Us’.rem.-budynki</v>
          </cell>
          <cell r="D125">
            <v>0</v>
          </cell>
          <cell r="E125">
            <v>0</v>
          </cell>
          <cell r="F125">
            <v>21188.6</v>
          </cell>
          <cell r="G125">
            <v>0</v>
          </cell>
          <cell r="H125">
            <v>21188.6</v>
          </cell>
          <cell r="I125" t="str">
            <v>Pośrednie</v>
          </cell>
          <cell r="J125" t="str">
            <v>Remonty budynków i budowli</v>
          </cell>
        </row>
        <row r="126">
          <cell r="A126" t="str">
            <v>11</v>
          </cell>
          <cell r="B126" t="str">
            <v>506 /1-11-224</v>
          </cell>
          <cell r="C126" t="str">
            <v>Prz‘dzalnia, Us’.rem.-masz.i u</v>
          </cell>
          <cell r="D126">
            <v>0</v>
          </cell>
          <cell r="E126">
            <v>0</v>
          </cell>
          <cell r="F126">
            <v>11181.44</v>
          </cell>
          <cell r="G126">
            <v>0</v>
          </cell>
          <cell r="H126">
            <v>11181.44</v>
          </cell>
          <cell r="I126" t="str">
            <v>Pośrednie</v>
          </cell>
          <cell r="J126" t="str">
            <v>Remonty maszyn i urządzeń</v>
          </cell>
        </row>
        <row r="127">
          <cell r="A127" t="str">
            <v>11</v>
          </cell>
          <cell r="B127" t="str">
            <v>506 /1-11-225</v>
          </cell>
          <cell r="C127" t="str">
            <v>Prz‘dzalnia, Us’.rem.-poz.masz</v>
          </cell>
          <cell r="D127">
            <v>0</v>
          </cell>
          <cell r="E127">
            <v>0</v>
          </cell>
          <cell r="F127">
            <v>656.6</v>
          </cell>
          <cell r="G127">
            <v>0</v>
          </cell>
          <cell r="H127">
            <v>656.6</v>
          </cell>
          <cell r="I127" t="str">
            <v>Pośrednie</v>
          </cell>
          <cell r="J127" t="str">
            <v>Remonty maszyn i urządzeń</v>
          </cell>
        </row>
        <row r="128">
          <cell r="A128" t="str">
            <v>11</v>
          </cell>
          <cell r="B128" t="str">
            <v>506 /1-11-226</v>
          </cell>
          <cell r="C128" t="str">
            <v>Prz‘dzalnia, Us’.rem.-žrodki t</v>
          </cell>
          <cell r="D128">
            <v>0</v>
          </cell>
          <cell r="E128">
            <v>0</v>
          </cell>
          <cell r="F128">
            <v>8</v>
          </cell>
          <cell r="G128">
            <v>0</v>
          </cell>
          <cell r="H128">
            <v>8</v>
          </cell>
          <cell r="I128" t="str">
            <v>Pośrednie</v>
          </cell>
          <cell r="J128" t="str">
            <v>Remonty maszyn i urządzeń</v>
          </cell>
        </row>
        <row r="129">
          <cell r="A129" t="str">
            <v>11</v>
          </cell>
          <cell r="B129" t="str">
            <v>506 /1-11-228</v>
          </cell>
          <cell r="C129" t="str">
            <v>Prz‘dzalnia, Us’.rem.-narz. i</v>
          </cell>
          <cell r="D129">
            <v>0</v>
          </cell>
          <cell r="E129">
            <v>0</v>
          </cell>
          <cell r="F129">
            <v>2297</v>
          </cell>
          <cell r="G129">
            <v>0</v>
          </cell>
          <cell r="H129">
            <v>2297</v>
          </cell>
          <cell r="I129" t="str">
            <v>Pośrednie</v>
          </cell>
          <cell r="J129" t="str">
            <v>Remonty pozostałe</v>
          </cell>
        </row>
        <row r="130">
          <cell r="A130" t="str">
            <v>11</v>
          </cell>
          <cell r="B130" t="str">
            <v>506 /1-11-229</v>
          </cell>
          <cell r="C130" t="str">
            <v>Prz‘dzalnia, Us’.rem.-pozost.</v>
          </cell>
          <cell r="D130">
            <v>0</v>
          </cell>
          <cell r="E130">
            <v>0</v>
          </cell>
          <cell r="F130">
            <v>1200</v>
          </cell>
          <cell r="G130">
            <v>0</v>
          </cell>
          <cell r="H130">
            <v>1200</v>
          </cell>
          <cell r="I130" t="str">
            <v>Pośrednie</v>
          </cell>
          <cell r="J130" t="str">
            <v>Remonty pozostałe</v>
          </cell>
        </row>
        <row r="131">
          <cell r="A131" t="str">
            <v>11</v>
          </cell>
          <cell r="B131" t="str">
            <v>506 /1-11-241</v>
          </cell>
          <cell r="C131" t="str">
            <v>Prz‘dzalnia, Us’.’†czn.-rozmow</v>
          </cell>
          <cell r="D131">
            <v>0</v>
          </cell>
          <cell r="E131">
            <v>0</v>
          </cell>
          <cell r="F131">
            <v>63.18</v>
          </cell>
          <cell r="G131">
            <v>0</v>
          </cell>
          <cell r="H131">
            <v>63.18</v>
          </cell>
          <cell r="I131" t="str">
            <v>Pośrednie</v>
          </cell>
          <cell r="J131" t="str">
            <v>Pozostałe koszty</v>
          </cell>
        </row>
        <row r="132">
          <cell r="A132" t="str">
            <v>11</v>
          </cell>
          <cell r="B132" t="str">
            <v>506 /1-11-251</v>
          </cell>
          <cell r="C132" t="str">
            <v>Prz‘dzalnia, Us’.poz.-admin.-b</v>
          </cell>
          <cell r="D132">
            <v>0</v>
          </cell>
          <cell r="E132">
            <v>0</v>
          </cell>
          <cell r="F132">
            <v>19</v>
          </cell>
          <cell r="G132">
            <v>0</v>
          </cell>
          <cell r="H132">
            <v>19</v>
          </cell>
          <cell r="I132" t="str">
            <v>Pośrednie</v>
          </cell>
          <cell r="J132" t="str">
            <v>Pozostałe koszty</v>
          </cell>
        </row>
        <row r="133">
          <cell r="A133" t="str">
            <v>11</v>
          </cell>
          <cell r="B133" t="str">
            <v>506 /1-11-254</v>
          </cell>
          <cell r="C133" t="str">
            <v>Prz‘dzalnia, Us’.poz.-komunaln</v>
          </cell>
          <cell r="D133">
            <v>0</v>
          </cell>
          <cell r="E133">
            <v>0</v>
          </cell>
          <cell r="F133">
            <v>11289.78</v>
          </cell>
          <cell r="G133">
            <v>0</v>
          </cell>
          <cell r="H133">
            <v>11289.78</v>
          </cell>
          <cell r="I133" t="str">
            <v>Pośrednie</v>
          </cell>
          <cell r="J133" t="str">
            <v>Odbiór ścieków</v>
          </cell>
        </row>
        <row r="134">
          <cell r="A134" t="str">
            <v>11</v>
          </cell>
          <cell r="B134" t="str">
            <v>506 /1-11-259</v>
          </cell>
          <cell r="C134" t="str">
            <v>Prz‘dzalnia, Us’.poz.-inne</v>
          </cell>
          <cell r="D134">
            <v>0</v>
          </cell>
          <cell r="E134">
            <v>0</v>
          </cell>
          <cell r="F134">
            <v>1645.1</v>
          </cell>
          <cell r="G134">
            <v>0</v>
          </cell>
          <cell r="H134">
            <v>1645.1</v>
          </cell>
          <cell r="I134" t="str">
            <v>Pośrednie</v>
          </cell>
          <cell r="J134" t="str">
            <v>Pozostałe koszty</v>
          </cell>
        </row>
        <row r="135">
          <cell r="A135" t="str">
            <v>11</v>
          </cell>
          <cell r="B135" t="str">
            <v>506 /1-11-261</v>
          </cell>
          <cell r="C135" t="str">
            <v>Prz‘dzalnia, Rem.w’.-budynki</v>
          </cell>
          <cell r="D135">
            <v>0</v>
          </cell>
          <cell r="E135">
            <v>0</v>
          </cell>
          <cell r="F135">
            <v>57064.11</v>
          </cell>
          <cell r="G135">
            <v>0</v>
          </cell>
          <cell r="H135">
            <v>57064.11</v>
          </cell>
          <cell r="I135" t="str">
            <v>Pośrednie</v>
          </cell>
          <cell r="J135" t="str">
            <v>Remonty budynków i budowli</v>
          </cell>
        </row>
        <row r="136">
          <cell r="A136" t="str">
            <v>11</v>
          </cell>
          <cell r="B136" t="str">
            <v>506 /1-11-262</v>
          </cell>
          <cell r="C136" t="str">
            <v>Prz‘dzalnia, Rem.w’.-budowle</v>
          </cell>
          <cell r="D136">
            <v>0</v>
          </cell>
          <cell r="E136">
            <v>0</v>
          </cell>
          <cell r="F136">
            <v>104.28</v>
          </cell>
          <cell r="G136">
            <v>0</v>
          </cell>
          <cell r="H136">
            <v>104.28</v>
          </cell>
          <cell r="I136" t="str">
            <v>Pośrednie</v>
          </cell>
          <cell r="J136" t="str">
            <v>Remonty budynków i budowli</v>
          </cell>
        </row>
        <row r="137">
          <cell r="A137" t="str">
            <v>11</v>
          </cell>
          <cell r="B137" t="str">
            <v>506 /1-11-264</v>
          </cell>
          <cell r="C137" t="str">
            <v>Prz‘dzalnia, Rem.w’.-masz.i ur</v>
          </cell>
          <cell r="D137">
            <v>0</v>
          </cell>
          <cell r="E137">
            <v>0</v>
          </cell>
          <cell r="F137">
            <v>47571.45</v>
          </cell>
          <cell r="G137">
            <v>0</v>
          </cell>
          <cell r="H137">
            <v>47571.45</v>
          </cell>
          <cell r="I137" t="str">
            <v>Pośrednie</v>
          </cell>
          <cell r="J137" t="str">
            <v>Remonty maszyn i urządzeń</v>
          </cell>
        </row>
        <row r="138">
          <cell r="A138" t="str">
            <v>11</v>
          </cell>
          <cell r="B138" t="str">
            <v>506 /1-11-265</v>
          </cell>
          <cell r="C138" t="str">
            <v>Prz‘dzalnia, Rem w’.-poz.masz.</v>
          </cell>
          <cell r="D138">
            <v>0</v>
          </cell>
          <cell r="E138">
            <v>0</v>
          </cell>
          <cell r="F138">
            <v>9807.7000000000007</v>
          </cell>
          <cell r="G138">
            <v>0</v>
          </cell>
          <cell r="H138">
            <v>9807.7000000000007</v>
          </cell>
          <cell r="I138" t="str">
            <v>Pośrednie</v>
          </cell>
          <cell r="J138" t="str">
            <v>Remonty maszyn i urządzeń</v>
          </cell>
        </row>
        <row r="139">
          <cell r="A139" t="str">
            <v>11</v>
          </cell>
          <cell r="B139" t="str">
            <v>506 /1-11-266</v>
          </cell>
          <cell r="C139" t="str">
            <v>Prz‘dzalnia, Rem.w’.-žrodki tr</v>
          </cell>
          <cell r="D139">
            <v>0</v>
          </cell>
          <cell r="E139">
            <v>0</v>
          </cell>
          <cell r="F139">
            <v>413.52</v>
          </cell>
          <cell r="G139">
            <v>0</v>
          </cell>
          <cell r="H139">
            <v>413.52</v>
          </cell>
          <cell r="I139" t="str">
            <v>Pośrednie</v>
          </cell>
          <cell r="J139" t="str">
            <v>Remonty maszyn i urządzeń</v>
          </cell>
        </row>
        <row r="140">
          <cell r="A140" t="str">
            <v>11</v>
          </cell>
          <cell r="B140" t="str">
            <v>506 /1-11-267</v>
          </cell>
          <cell r="C140" t="str">
            <v>Prz‘dzalnia, Rem.w’.-poj.mecha</v>
          </cell>
          <cell r="D140">
            <v>0</v>
          </cell>
          <cell r="E140">
            <v>0</v>
          </cell>
          <cell r="F140">
            <v>357.96</v>
          </cell>
          <cell r="G140">
            <v>0</v>
          </cell>
          <cell r="H140">
            <v>357.96</v>
          </cell>
          <cell r="I140" t="str">
            <v>Pośrednie</v>
          </cell>
          <cell r="J140" t="str">
            <v>Remonty pozostałe</v>
          </cell>
        </row>
        <row r="141">
          <cell r="A141" t="str">
            <v>11</v>
          </cell>
          <cell r="B141" t="str">
            <v>506 /1-11-268</v>
          </cell>
          <cell r="C141" t="str">
            <v>Prz‘dzalnia, Rem.w’.-narz.i pr</v>
          </cell>
          <cell r="D141">
            <v>0</v>
          </cell>
          <cell r="E141">
            <v>0</v>
          </cell>
          <cell r="F141">
            <v>6371.25</v>
          </cell>
          <cell r="G141">
            <v>0</v>
          </cell>
          <cell r="H141">
            <v>6371.25</v>
          </cell>
          <cell r="I141" t="str">
            <v>Pośrednie</v>
          </cell>
          <cell r="J141" t="str">
            <v>Remonty pozostałe</v>
          </cell>
        </row>
        <row r="142">
          <cell r="A142" t="str">
            <v>11</v>
          </cell>
          <cell r="B142" t="str">
            <v>506 /1-11-311</v>
          </cell>
          <cell r="C142" t="str">
            <v>Prz‘dzalnia, Podatek od nieruc</v>
          </cell>
          <cell r="D142">
            <v>0</v>
          </cell>
          <cell r="E142">
            <v>0</v>
          </cell>
          <cell r="F142">
            <v>79231.05</v>
          </cell>
          <cell r="G142">
            <v>0</v>
          </cell>
          <cell r="H142">
            <v>79231.05</v>
          </cell>
          <cell r="I142" t="str">
            <v>Pośrednie</v>
          </cell>
          <cell r="J142" t="str">
            <v>Podatek od nieruchomości</v>
          </cell>
        </row>
        <row r="143">
          <cell r="A143" t="str">
            <v>11</v>
          </cell>
          <cell r="B143" t="str">
            <v>506 /1-11-312</v>
          </cell>
          <cell r="C143" t="str">
            <v>Prz‘dzalnia, Podatek gruntowy</v>
          </cell>
          <cell r="D143">
            <v>0</v>
          </cell>
          <cell r="E143">
            <v>0</v>
          </cell>
          <cell r="F143">
            <v>1994.53</v>
          </cell>
          <cell r="G143">
            <v>0</v>
          </cell>
          <cell r="H143">
            <v>1994.53</v>
          </cell>
          <cell r="I143" t="str">
            <v>Pośrednie</v>
          </cell>
          <cell r="J143" t="str">
            <v>Pozostałe koszty</v>
          </cell>
        </row>
        <row r="144">
          <cell r="A144" t="str">
            <v>11</v>
          </cell>
          <cell r="B144" t="str">
            <v>506 /1-11-322</v>
          </cell>
          <cell r="C144" t="str">
            <v>Prz‘dzalnia, Op’aty pozosta’e</v>
          </cell>
          <cell r="D144">
            <v>0</v>
          </cell>
          <cell r="E144">
            <v>0</v>
          </cell>
          <cell r="F144">
            <v>215.29</v>
          </cell>
          <cell r="G144">
            <v>0</v>
          </cell>
          <cell r="H144">
            <v>215.29</v>
          </cell>
          <cell r="I144" t="str">
            <v>Pośrednie</v>
          </cell>
          <cell r="J144" t="str">
            <v>Pozostałe koszty</v>
          </cell>
        </row>
        <row r="145">
          <cell r="A145" t="str">
            <v>11</v>
          </cell>
          <cell r="B145" t="str">
            <v>506 /1-11-410</v>
          </cell>
          <cell r="C145" t="str">
            <v>Prz‘dzalnia, Wynagr.-osobowy f</v>
          </cell>
          <cell r="D145">
            <v>0</v>
          </cell>
          <cell r="E145">
            <v>0</v>
          </cell>
          <cell r="F145">
            <v>192435.08</v>
          </cell>
          <cell r="G145">
            <v>0</v>
          </cell>
          <cell r="H145">
            <v>192435.08</v>
          </cell>
          <cell r="I145" t="str">
            <v>Pośrednie</v>
          </cell>
          <cell r="J145" t="str">
            <v>Wynagrodzenia pośr. z narz.</v>
          </cell>
        </row>
        <row r="146">
          <cell r="A146" t="str">
            <v>11</v>
          </cell>
          <cell r="B146" t="str">
            <v>506 /1-11-420</v>
          </cell>
          <cell r="C146" t="str">
            <v>Prz‘dzalnia, Wynagr.-bezosob.f</v>
          </cell>
          <cell r="D146">
            <v>0</v>
          </cell>
          <cell r="E146">
            <v>0</v>
          </cell>
          <cell r="F146">
            <v>1321</v>
          </cell>
          <cell r="G146">
            <v>0</v>
          </cell>
          <cell r="H146">
            <v>1321</v>
          </cell>
          <cell r="I146" t="str">
            <v>Pośrednie</v>
          </cell>
          <cell r="J146" t="str">
            <v>Pozostałe świad. na rzecz prac.</v>
          </cell>
        </row>
        <row r="147">
          <cell r="A147" t="str">
            <v>11</v>
          </cell>
          <cell r="B147" t="str">
            <v>506 /1-11-511</v>
          </cell>
          <cell r="C147" t="str">
            <v>Prz‘dzalnia, w.na rz.prac.-BH</v>
          </cell>
          <cell r="D147">
            <v>0</v>
          </cell>
          <cell r="E147">
            <v>0</v>
          </cell>
          <cell r="F147">
            <v>15782.98</v>
          </cell>
          <cell r="G147">
            <v>0</v>
          </cell>
          <cell r="H147">
            <v>15782.98</v>
          </cell>
          <cell r="I147" t="str">
            <v>Pośrednie</v>
          </cell>
          <cell r="J147" t="str">
            <v>Pozostałe świad. na rzecz prac.</v>
          </cell>
        </row>
        <row r="148">
          <cell r="A148" t="str">
            <v>11</v>
          </cell>
          <cell r="B148" t="str">
            <v>506 /1-11-521</v>
          </cell>
          <cell r="C148" t="str">
            <v>Prz‘dzalnia, w.na rz.prac.-na</v>
          </cell>
          <cell r="D148">
            <v>0</v>
          </cell>
          <cell r="E148">
            <v>0</v>
          </cell>
          <cell r="F148">
            <v>34663.589999999997</v>
          </cell>
          <cell r="G148">
            <v>0</v>
          </cell>
          <cell r="H148">
            <v>34663.589999999997</v>
          </cell>
          <cell r="I148" t="str">
            <v>Pośrednie</v>
          </cell>
          <cell r="J148" t="str">
            <v>Pozostałe świad. na rzecz prac.</v>
          </cell>
        </row>
        <row r="149">
          <cell r="A149" t="str">
            <v>11</v>
          </cell>
          <cell r="B149" t="str">
            <v>506 /1-11-522</v>
          </cell>
          <cell r="C149" t="str">
            <v>Prz‘dzalnia, w.na rz.prac.-na</v>
          </cell>
          <cell r="D149">
            <v>0</v>
          </cell>
          <cell r="E149">
            <v>0</v>
          </cell>
          <cell r="F149">
            <v>85003.8</v>
          </cell>
          <cell r="G149">
            <v>0</v>
          </cell>
          <cell r="H149">
            <v>85003.8</v>
          </cell>
          <cell r="I149" t="str">
            <v>Pośrednie</v>
          </cell>
          <cell r="J149" t="str">
            <v>Wynagrodzenia pośr. z narz.</v>
          </cell>
        </row>
        <row r="150">
          <cell r="A150" t="str">
            <v>11</v>
          </cell>
          <cell r="B150" t="str">
            <v>506 /1-11-531</v>
          </cell>
          <cell r="C150" t="str">
            <v>Prz‘dzalnia, w.na rz.prac.-sz</v>
          </cell>
          <cell r="D150">
            <v>0</v>
          </cell>
          <cell r="E150">
            <v>0</v>
          </cell>
          <cell r="F150">
            <v>2259</v>
          </cell>
          <cell r="G150">
            <v>0</v>
          </cell>
          <cell r="H150">
            <v>2259</v>
          </cell>
          <cell r="I150" t="str">
            <v>Pośrednie</v>
          </cell>
          <cell r="J150" t="str">
            <v>Pozostałe świad. na rzecz prac.</v>
          </cell>
        </row>
        <row r="151">
          <cell r="A151" t="str">
            <v>11</v>
          </cell>
          <cell r="B151" t="str">
            <v>506 /1-11-532</v>
          </cell>
          <cell r="C151" t="str">
            <v>Prz‘dzalnia, Sw.na rz.prac.-in</v>
          </cell>
          <cell r="D151">
            <v>0</v>
          </cell>
          <cell r="E151">
            <v>0</v>
          </cell>
          <cell r="F151">
            <v>7274.44</v>
          </cell>
          <cell r="G151">
            <v>0</v>
          </cell>
          <cell r="H151">
            <v>7274.44</v>
          </cell>
          <cell r="I151" t="str">
            <v>Pośrednie</v>
          </cell>
          <cell r="J151" t="str">
            <v>Pozostałe świad. na rzecz prac.</v>
          </cell>
        </row>
        <row r="152">
          <cell r="A152" t="str">
            <v>11</v>
          </cell>
          <cell r="B152" t="str">
            <v>506 /1-11-800</v>
          </cell>
          <cell r="C152" t="str">
            <v>Prz‘dzalnia, Koszty zakupu.</v>
          </cell>
          <cell r="D152">
            <v>0</v>
          </cell>
          <cell r="E152">
            <v>0</v>
          </cell>
          <cell r="F152">
            <v>1705.15</v>
          </cell>
          <cell r="G152">
            <v>0</v>
          </cell>
          <cell r="H152">
            <v>1705.15</v>
          </cell>
          <cell r="I152" t="str">
            <v>Pośrednie</v>
          </cell>
          <cell r="J152" t="str">
            <v>Pozostałe koszty</v>
          </cell>
        </row>
        <row r="153">
          <cell r="A153" t="str">
            <v>12</v>
          </cell>
          <cell r="B153" t="str">
            <v>500 /1-12-000</v>
          </cell>
          <cell r="C153" t="str">
            <v>Skr‘calnia, Roboty w toku</v>
          </cell>
          <cell r="D153">
            <v>9403.61</v>
          </cell>
          <cell r="E153">
            <v>0</v>
          </cell>
          <cell r="F153">
            <v>23882.42</v>
          </cell>
          <cell r="G153">
            <v>0</v>
          </cell>
          <cell r="H153">
            <v>-14478.809999999998</v>
          </cell>
          <cell r="I153" t="str">
            <v>Bezpośrednie</v>
          </cell>
          <cell r="J153" t="str">
            <v>Produkcja w toku</v>
          </cell>
        </row>
        <row r="154">
          <cell r="A154" t="str">
            <v>12</v>
          </cell>
          <cell r="B154" t="str">
            <v>500 /1-12-112</v>
          </cell>
          <cell r="C154" t="str">
            <v>Skr‘calnia, Zu§.prz‘dzy</v>
          </cell>
          <cell r="D154">
            <v>0</v>
          </cell>
          <cell r="E154">
            <v>0</v>
          </cell>
          <cell r="F154">
            <v>23460.06</v>
          </cell>
          <cell r="G154">
            <v>0</v>
          </cell>
          <cell r="H154">
            <v>23460.06</v>
          </cell>
          <cell r="I154" t="str">
            <v>Bezpośrednie</v>
          </cell>
          <cell r="J154" t="str">
            <v>Przędza z zakupu</v>
          </cell>
        </row>
        <row r="155">
          <cell r="A155" t="str">
            <v>12</v>
          </cell>
          <cell r="B155" t="str">
            <v>500 /1-12-113</v>
          </cell>
          <cell r="C155" t="str">
            <v>Skr‘calnia, Odpady</v>
          </cell>
          <cell r="D155">
            <v>0</v>
          </cell>
          <cell r="E155">
            <v>0</v>
          </cell>
          <cell r="F155">
            <v>-299.42</v>
          </cell>
          <cell r="G155">
            <v>0</v>
          </cell>
          <cell r="H155">
            <v>-299.42</v>
          </cell>
          <cell r="I155" t="str">
            <v>Bezpośrednie</v>
          </cell>
          <cell r="J155" t="str">
            <v>Odpady</v>
          </cell>
        </row>
        <row r="156">
          <cell r="A156" t="str">
            <v>12</v>
          </cell>
          <cell r="B156" t="str">
            <v>500 /1-12-122</v>
          </cell>
          <cell r="C156" t="str">
            <v>Skr‘calnia, Zu§.žr.pomocn.</v>
          </cell>
          <cell r="D156">
            <v>0</v>
          </cell>
          <cell r="E156">
            <v>0</v>
          </cell>
          <cell r="F156">
            <v>746</v>
          </cell>
          <cell r="G156">
            <v>0</v>
          </cell>
          <cell r="H156">
            <v>746</v>
          </cell>
          <cell r="I156" t="str">
            <v>Bezpośrednie</v>
          </cell>
          <cell r="J156" t="str">
            <v>Barwniki i środki pomocnicze</v>
          </cell>
        </row>
        <row r="157">
          <cell r="A157" t="str">
            <v>12</v>
          </cell>
          <cell r="B157" t="str">
            <v>500 /1-12-301</v>
          </cell>
          <cell r="C157" t="str">
            <v>Skr‘calnia, Zu§.prz.w’.-zgrz.</v>
          </cell>
          <cell r="D157">
            <v>0</v>
          </cell>
          <cell r="E157">
            <v>0</v>
          </cell>
          <cell r="F157">
            <v>31623.52</v>
          </cell>
          <cell r="G157">
            <v>0</v>
          </cell>
          <cell r="H157">
            <v>31623.52</v>
          </cell>
          <cell r="I157" t="str">
            <v>Bezpośrednie</v>
          </cell>
          <cell r="J157" t="str">
            <v>Przędza własna</v>
          </cell>
        </row>
        <row r="158">
          <cell r="A158" t="str">
            <v>12</v>
          </cell>
          <cell r="B158" t="str">
            <v>500 /1-12-302</v>
          </cell>
          <cell r="C158" t="str">
            <v>Skr‘calnia, Zu§.prz.w’.-p˘’cz.</v>
          </cell>
          <cell r="D158">
            <v>0</v>
          </cell>
          <cell r="E158">
            <v>0</v>
          </cell>
          <cell r="F158">
            <v>52677.08</v>
          </cell>
          <cell r="G158">
            <v>0</v>
          </cell>
          <cell r="H158">
            <v>52677.08</v>
          </cell>
          <cell r="I158" t="str">
            <v>Bezpośrednie</v>
          </cell>
          <cell r="J158" t="str">
            <v>Przędza własna</v>
          </cell>
        </row>
        <row r="159">
          <cell r="A159" t="str">
            <v>12</v>
          </cell>
          <cell r="B159" t="str">
            <v>500 /1-12-303</v>
          </cell>
          <cell r="C159" t="str">
            <v>Skr‘calnia, Zu§.prz.w’.-baw.</v>
          </cell>
          <cell r="D159">
            <v>0</v>
          </cell>
          <cell r="E159">
            <v>0</v>
          </cell>
          <cell r="F159">
            <v>18554.23</v>
          </cell>
          <cell r="G159">
            <v>0</v>
          </cell>
          <cell r="H159">
            <v>18554.23</v>
          </cell>
          <cell r="I159" t="str">
            <v>Bezpośrednie</v>
          </cell>
          <cell r="J159" t="str">
            <v>Przędza własna</v>
          </cell>
        </row>
        <row r="160">
          <cell r="A160" t="str">
            <v>12</v>
          </cell>
          <cell r="B160" t="str">
            <v>500 /1-12-410</v>
          </cell>
          <cell r="C160" t="str">
            <v>Skr‘calnia, Wynagr.-osobowy f.</v>
          </cell>
          <cell r="D160">
            <v>0</v>
          </cell>
          <cell r="E160">
            <v>0</v>
          </cell>
          <cell r="F160">
            <v>170489.88</v>
          </cell>
          <cell r="G160">
            <v>1297.06</v>
          </cell>
          <cell r="H160">
            <v>169192.82</v>
          </cell>
          <cell r="I160" t="str">
            <v>Bezpośrednie</v>
          </cell>
          <cell r="J160" t="str">
            <v>Wynagrodzenia bezp. z narz.</v>
          </cell>
        </row>
        <row r="161">
          <cell r="A161" t="str">
            <v>12</v>
          </cell>
          <cell r="B161" t="str">
            <v>500 /1-12-522</v>
          </cell>
          <cell r="C161" t="str">
            <v>Skr‘calnia, Narzuty na p’ace</v>
          </cell>
          <cell r="D161">
            <v>0</v>
          </cell>
          <cell r="E161">
            <v>0</v>
          </cell>
          <cell r="F161">
            <v>75210.69</v>
          </cell>
          <cell r="G161">
            <v>628.45000000000005</v>
          </cell>
          <cell r="H161">
            <v>74582.240000000005</v>
          </cell>
          <cell r="I161" t="str">
            <v>Bezpośrednie</v>
          </cell>
          <cell r="J161" t="str">
            <v>Wynagrodzenia bezp. z narz.</v>
          </cell>
        </row>
        <row r="162">
          <cell r="A162" t="str">
            <v>12</v>
          </cell>
          <cell r="B162" t="str">
            <v>500 /1-12-800</v>
          </cell>
          <cell r="C162" t="str">
            <v>Skr‘calnia, koszty zakupu</v>
          </cell>
          <cell r="D162">
            <v>0</v>
          </cell>
          <cell r="E162">
            <v>0</v>
          </cell>
          <cell r="F162">
            <v>191.9</v>
          </cell>
          <cell r="G162">
            <v>0</v>
          </cell>
          <cell r="H162">
            <v>191.9</v>
          </cell>
          <cell r="I162" t="str">
            <v>Bezpośrednie</v>
          </cell>
          <cell r="J162" t="str">
            <v>Koszty zakupu</v>
          </cell>
        </row>
        <row r="163">
          <cell r="A163" t="str">
            <v>12</v>
          </cell>
          <cell r="B163" t="str">
            <v>505 /1-12-142</v>
          </cell>
          <cell r="C163" t="str">
            <v>Skr‘calnia, Mater.pozost.</v>
          </cell>
          <cell r="D163">
            <v>0</v>
          </cell>
          <cell r="E163">
            <v>0</v>
          </cell>
          <cell r="F163">
            <v>1049.6099999999999</v>
          </cell>
          <cell r="G163">
            <v>0</v>
          </cell>
          <cell r="H163">
            <v>1049.6099999999999</v>
          </cell>
          <cell r="I163" t="str">
            <v>Pośrednie</v>
          </cell>
          <cell r="J163" t="str">
            <v>Pozostałe materiały</v>
          </cell>
        </row>
        <row r="164">
          <cell r="A164" t="str">
            <v>12</v>
          </cell>
          <cell r="B164" t="str">
            <v>505 /1-12-151</v>
          </cell>
          <cell r="C164" t="str">
            <v>Skr‘calnia, Zu§.energ.elektr.</v>
          </cell>
          <cell r="D164">
            <v>0</v>
          </cell>
          <cell r="E164">
            <v>0</v>
          </cell>
          <cell r="F164">
            <v>12254.72</v>
          </cell>
          <cell r="G164">
            <v>0</v>
          </cell>
          <cell r="H164">
            <v>12254.72</v>
          </cell>
          <cell r="I164" t="str">
            <v>Pośrednie</v>
          </cell>
          <cell r="J164" t="str">
            <v>Energia elektryczna</v>
          </cell>
        </row>
        <row r="165">
          <cell r="A165" t="str">
            <v>12</v>
          </cell>
          <cell r="B165" t="str">
            <v>505 /1-12-800</v>
          </cell>
          <cell r="C165" t="str">
            <v>Skr‘calnia, Koszty zakupu.</v>
          </cell>
          <cell r="D165">
            <v>0</v>
          </cell>
          <cell r="E165">
            <v>0</v>
          </cell>
          <cell r="F165">
            <v>-36.28</v>
          </cell>
          <cell r="G165">
            <v>0</v>
          </cell>
          <cell r="H165">
            <v>-36.28</v>
          </cell>
          <cell r="I165" t="str">
            <v>Pośrednie</v>
          </cell>
          <cell r="J165" t="str">
            <v>Pozostałe koszty</v>
          </cell>
        </row>
        <row r="166">
          <cell r="A166" t="str">
            <v>12</v>
          </cell>
          <cell r="B166" t="str">
            <v>506 /1-12-010</v>
          </cell>
          <cell r="C166" t="str">
            <v>Skr‘calnia, Amortyz.žr.trwa’yc</v>
          </cell>
          <cell r="D166">
            <v>0</v>
          </cell>
          <cell r="E166">
            <v>0</v>
          </cell>
          <cell r="F166">
            <v>18530.64</v>
          </cell>
          <cell r="G166">
            <v>0</v>
          </cell>
          <cell r="H166">
            <v>18530.64</v>
          </cell>
          <cell r="I166" t="str">
            <v>Pośrednie</v>
          </cell>
          <cell r="J166" t="str">
            <v>Amortyzacja środków trwałych</v>
          </cell>
        </row>
        <row r="167">
          <cell r="A167" t="str">
            <v>12</v>
          </cell>
          <cell r="B167" t="str">
            <v>506 /1-12-142</v>
          </cell>
          <cell r="C167" t="str">
            <v>Skr‘calnia, Mater.pozost.</v>
          </cell>
          <cell r="D167">
            <v>0</v>
          </cell>
          <cell r="E167">
            <v>0</v>
          </cell>
          <cell r="F167">
            <v>16024.83</v>
          </cell>
          <cell r="G167">
            <v>0</v>
          </cell>
          <cell r="H167">
            <v>16024.83</v>
          </cell>
          <cell r="I167" t="str">
            <v>Pośrednie</v>
          </cell>
          <cell r="J167" t="str">
            <v>Pozostałe materiały</v>
          </cell>
        </row>
        <row r="168">
          <cell r="A168" t="str">
            <v>12</v>
          </cell>
          <cell r="B168" t="str">
            <v>506 /1-12-152</v>
          </cell>
          <cell r="C168" t="str">
            <v>Skr‘calnia, Zu§.wody</v>
          </cell>
          <cell r="D168">
            <v>0</v>
          </cell>
          <cell r="E168">
            <v>0</v>
          </cell>
          <cell r="F168">
            <v>2181.1999999999998</v>
          </cell>
          <cell r="G168">
            <v>0</v>
          </cell>
          <cell r="H168">
            <v>2181.1999999999998</v>
          </cell>
          <cell r="I168" t="str">
            <v>Pośrednie</v>
          </cell>
          <cell r="J168" t="str">
            <v>Woda-socjal.</v>
          </cell>
        </row>
        <row r="169">
          <cell r="A169" t="str">
            <v>12</v>
          </cell>
          <cell r="B169" t="str">
            <v>506 /1-12-153</v>
          </cell>
          <cell r="C169" t="str">
            <v>Skr‘calnia, Zu§.energ.ciepl.</v>
          </cell>
          <cell r="D169">
            <v>0</v>
          </cell>
          <cell r="E169">
            <v>0</v>
          </cell>
          <cell r="F169">
            <v>21615.31</v>
          </cell>
          <cell r="G169">
            <v>0</v>
          </cell>
          <cell r="H169">
            <v>21615.31</v>
          </cell>
          <cell r="I169" t="str">
            <v>Pośrednie</v>
          </cell>
          <cell r="J169" t="str">
            <v>Energia cieplna-ogrzew.</v>
          </cell>
        </row>
        <row r="170">
          <cell r="A170" t="str">
            <v>12</v>
          </cell>
          <cell r="B170" t="str">
            <v>506 /1-12-221</v>
          </cell>
          <cell r="C170" t="str">
            <v>Skr‘calnia, Us’.rem.-budynki</v>
          </cell>
          <cell r="D170">
            <v>0</v>
          </cell>
          <cell r="E170">
            <v>0</v>
          </cell>
          <cell r="F170">
            <v>80.88</v>
          </cell>
          <cell r="G170">
            <v>0</v>
          </cell>
          <cell r="H170">
            <v>80.88</v>
          </cell>
          <cell r="I170" t="str">
            <v>Pośrednie</v>
          </cell>
          <cell r="J170" t="str">
            <v>Remonty budynków i budowli</v>
          </cell>
        </row>
        <row r="171">
          <cell r="A171" t="str">
            <v>12</v>
          </cell>
          <cell r="B171" t="str">
            <v>506 /1-12-254</v>
          </cell>
          <cell r="C171" t="str">
            <v>Skr‘calnia, Us’.poz.-komunalne</v>
          </cell>
          <cell r="D171">
            <v>0</v>
          </cell>
          <cell r="E171">
            <v>0</v>
          </cell>
          <cell r="F171">
            <v>1737.14</v>
          </cell>
          <cell r="G171">
            <v>0</v>
          </cell>
          <cell r="H171">
            <v>1737.14</v>
          </cell>
          <cell r="I171" t="str">
            <v>Pośrednie</v>
          </cell>
          <cell r="J171" t="str">
            <v>Odbiór ścieków</v>
          </cell>
        </row>
        <row r="172">
          <cell r="A172" t="str">
            <v>12</v>
          </cell>
          <cell r="B172" t="str">
            <v>506 /1-12-259</v>
          </cell>
          <cell r="C172" t="str">
            <v>Skr‘calnia, Us’.poz.-inne</v>
          </cell>
          <cell r="D172">
            <v>0</v>
          </cell>
          <cell r="E172">
            <v>0</v>
          </cell>
          <cell r="F172">
            <v>300</v>
          </cell>
          <cell r="G172">
            <v>0</v>
          </cell>
          <cell r="H172">
            <v>300</v>
          </cell>
          <cell r="I172" t="str">
            <v>Pośrednie</v>
          </cell>
          <cell r="J172" t="str">
            <v>Pozostałe koszty</v>
          </cell>
        </row>
        <row r="173">
          <cell r="A173" t="str">
            <v>12</v>
          </cell>
          <cell r="B173" t="str">
            <v>506 /1-12-261</v>
          </cell>
          <cell r="C173" t="str">
            <v>Skr‘calnia, Rem.w’.-budynki</v>
          </cell>
          <cell r="D173">
            <v>0</v>
          </cell>
          <cell r="E173">
            <v>0</v>
          </cell>
          <cell r="F173">
            <v>3859.67</v>
          </cell>
          <cell r="G173">
            <v>0</v>
          </cell>
          <cell r="H173">
            <v>3859.67</v>
          </cell>
          <cell r="I173" t="str">
            <v>Pośrednie</v>
          </cell>
          <cell r="J173" t="str">
            <v>Remonty budynków i budowli</v>
          </cell>
        </row>
        <row r="174">
          <cell r="A174" t="str">
            <v>12</v>
          </cell>
          <cell r="B174" t="str">
            <v>506 /1-12-264</v>
          </cell>
          <cell r="C174" t="str">
            <v>Skr‘calnia, Rem.w’.-masz.i urz</v>
          </cell>
          <cell r="D174">
            <v>0</v>
          </cell>
          <cell r="E174">
            <v>0</v>
          </cell>
          <cell r="F174">
            <v>7539.09</v>
          </cell>
          <cell r="G174">
            <v>0</v>
          </cell>
          <cell r="H174">
            <v>7539.09</v>
          </cell>
          <cell r="I174" t="str">
            <v>Pośrednie</v>
          </cell>
          <cell r="J174" t="str">
            <v>Remonty maszyn i urządzeń</v>
          </cell>
        </row>
        <row r="175">
          <cell r="A175" t="str">
            <v>12</v>
          </cell>
          <cell r="B175" t="str">
            <v>506 /1-12-311</v>
          </cell>
          <cell r="C175" t="str">
            <v>Skr‘calnia, Podatek od nieruch</v>
          </cell>
          <cell r="D175">
            <v>0</v>
          </cell>
          <cell r="E175">
            <v>0</v>
          </cell>
          <cell r="F175">
            <v>4972.5</v>
          </cell>
          <cell r="G175">
            <v>0</v>
          </cell>
          <cell r="H175">
            <v>4972.5</v>
          </cell>
          <cell r="I175" t="str">
            <v>Pośrednie</v>
          </cell>
          <cell r="J175" t="str">
            <v>Podatek od nieruchomości</v>
          </cell>
        </row>
        <row r="176">
          <cell r="A176" t="str">
            <v>12</v>
          </cell>
          <cell r="B176" t="str">
            <v>506 /1-12-312</v>
          </cell>
          <cell r="C176" t="str">
            <v>Skr‘calnia, Podatek gruntowy</v>
          </cell>
          <cell r="D176">
            <v>0</v>
          </cell>
          <cell r="E176">
            <v>0</v>
          </cell>
          <cell r="F176">
            <v>125.13</v>
          </cell>
          <cell r="G176">
            <v>0</v>
          </cell>
          <cell r="H176">
            <v>125.13</v>
          </cell>
          <cell r="I176" t="str">
            <v>Pośrednie</v>
          </cell>
          <cell r="J176" t="str">
            <v>Pozostałe koszty</v>
          </cell>
        </row>
        <row r="177">
          <cell r="A177" t="str">
            <v>12</v>
          </cell>
          <cell r="B177" t="str">
            <v>506 /1-12-410</v>
          </cell>
          <cell r="C177" t="str">
            <v>Skr‘calnia, Wynagr.-osobowy f.</v>
          </cell>
          <cell r="D177">
            <v>0</v>
          </cell>
          <cell r="E177">
            <v>0</v>
          </cell>
          <cell r="F177">
            <v>72720.38</v>
          </cell>
          <cell r="G177">
            <v>0</v>
          </cell>
          <cell r="H177">
            <v>72720.38</v>
          </cell>
          <cell r="I177" t="str">
            <v>Pośrednie</v>
          </cell>
          <cell r="J177" t="str">
            <v>Wynagrodzenia pośr. z narz.</v>
          </cell>
        </row>
        <row r="178">
          <cell r="A178" t="str">
            <v>12</v>
          </cell>
          <cell r="B178" t="str">
            <v>506 /1-12-420</v>
          </cell>
          <cell r="C178" t="str">
            <v>Skr‘calnia, Wynagr.-bezosob.f.</v>
          </cell>
          <cell r="D178">
            <v>0</v>
          </cell>
          <cell r="E178">
            <v>0</v>
          </cell>
          <cell r="F178">
            <v>1051</v>
          </cell>
          <cell r="G178">
            <v>0</v>
          </cell>
          <cell r="H178">
            <v>1051</v>
          </cell>
          <cell r="I178" t="str">
            <v>Pośrednie</v>
          </cell>
          <cell r="J178" t="str">
            <v>Pozostałe świad. na rzecz prac.</v>
          </cell>
        </row>
        <row r="179">
          <cell r="A179" t="str">
            <v>12</v>
          </cell>
          <cell r="B179" t="str">
            <v>506 /1-12-511</v>
          </cell>
          <cell r="C179" t="str">
            <v>Skr‘calnia, w.na rz.prac.-BHP</v>
          </cell>
          <cell r="D179">
            <v>0</v>
          </cell>
          <cell r="E179">
            <v>0</v>
          </cell>
          <cell r="F179">
            <v>4703.47</v>
          </cell>
          <cell r="G179">
            <v>0</v>
          </cell>
          <cell r="H179">
            <v>4703.47</v>
          </cell>
          <cell r="I179" t="str">
            <v>Pośrednie</v>
          </cell>
          <cell r="J179" t="str">
            <v>Pozostałe świad. na rzecz prac.</v>
          </cell>
        </row>
        <row r="180">
          <cell r="A180" t="str">
            <v>12</v>
          </cell>
          <cell r="B180" t="str">
            <v>506 /1-12-521</v>
          </cell>
          <cell r="C180" t="str">
            <v>Skr‘calnia, w.na rz.prac.-nal</v>
          </cell>
          <cell r="D180">
            <v>0</v>
          </cell>
          <cell r="E180">
            <v>0</v>
          </cell>
          <cell r="F180">
            <v>11498.85</v>
          </cell>
          <cell r="G180">
            <v>0</v>
          </cell>
          <cell r="H180">
            <v>11498.85</v>
          </cell>
          <cell r="I180" t="str">
            <v>Pośrednie</v>
          </cell>
          <cell r="J180" t="str">
            <v>Pozostałe świad. na rzecz prac.</v>
          </cell>
        </row>
        <row r="181">
          <cell r="A181" t="str">
            <v>12</v>
          </cell>
          <cell r="B181" t="str">
            <v>506 /1-12-522</v>
          </cell>
          <cell r="C181" t="str">
            <v>Skr‘calnia, w.na rz.prac.-nar</v>
          </cell>
          <cell r="D181">
            <v>0</v>
          </cell>
          <cell r="E181">
            <v>0</v>
          </cell>
          <cell r="F181">
            <v>32108.14</v>
          </cell>
          <cell r="G181">
            <v>0</v>
          </cell>
          <cell r="H181">
            <v>32108.14</v>
          </cell>
          <cell r="I181" t="str">
            <v>Pośrednie</v>
          </cell>
          <cell r="J181" t="str">
            <v>Wynagrodzenia pośr. z narz.</v>
          </cell>
        </row>
        <row r="182">
          <cell r="A182" t="str">
            <v>12</v>
          </cell>
          <cell r="B182" t="str">
            <v>506 /1-12-532</v>
          </cell>
          <cell r="C182" t="str">
            <v>Skr‘calnia, w.na rz,prac.-inn</v>
          </cell>
          <cell r="D182">
            <v>0</v>
          </cell>
          <cell r="E182">
            <v>0</v>
          </cell>
          <cell r="F182">
            <v>144.5</v>
          </cell>
          <cell r="G182">
            <v>0</v>
          </cell>
          <cell r="H182">
            <v>144.5</v>
          </cell>
          <cell r="I182" t="str">
            <v>Pośrednie</v>
          </cell>
          <cell r="J182" t="str">
            <v>Pozostałe świad. na rzecz prac.</v>
          </cell>
        </row>
        <row r="183">
          <cell r="A183" t="str">
            <v>12</v>
          </cell>
          <cell r="B183" t="str">
            <v>506 /1-12-800</v>
          </cell>
          <cell r="C183" t="str">
            <v>Skr‘calnia, Koszty zakupu.</v>
          </cell>
          <cell r="D183">
            <v>0</v>
          </cell>
          <cell r="E183">
            <v>0</v>
          </cell>
          <cell r="F183">
            <v>562.14</v>
          </cell>
          <cell r="G183">
            <v>0</v>
          </cell>
          <cell r="H183">
            <v>562.14</v>
          </cell>
          <cell r="I183" t="str">
            <v>Pośrednie</v>
          </cell>
          <cell r="J183" t="str">
            <v>Pozostałe koszty</v>
          </cell>
        </row>
        <row r="184">
          <cell r="A184" t="str">
            <v>13</v>
          </cell>
          <cell r="B184" t="str">
            <v>500 /1-13-111</v>
          </cell>
          <cell r="C184" t="str">
            <v>Farbiarnia, Zu§.surowca</v>
          </cell>
          <cell r="D184">
            <v>5911.1</v>
          </cell>
          <cell r="E184">
            <v>0</v>
          </cell>
          <cell r="F184">
            <v>18551.05</v>
          </cell>
          <cell r="G184">
            <v>-410.45</v>
          </cell>
          <cell r="H184">
            <v>18961.5</v>
          </cell>
          <cell r="I184" t="str">
            <v>Bezpośrednie</v>
          </cell>
          <cell r="J184" t="str">
            <v>Surowiec</v>
          </cell>
        </row>
        <row r="185">
          <cell r="A185" t="str">
            <v>13</v>
          </cell>
          <cell r="B185" t="str">
            <v>500 /1-13-112</v>
          </cell>
          <cell r="C185" t="str">
            <v>Farbiarnia, Zu§.prz‘dzy z zak.</v>
          </cell>
          <cell r="D185">
            <v>6777.73</v>
          </cell>
          <cell r="E185">
            <v>0</v>
          </cell>
          <cell r="F185">
            <v>12583.47</v>
          </cell>
          <cell r="G185">
            <v>-3546.82</v>
          </cell>
          <cell r="H185">
            <v>16130.289999999999</v>
          </cell>
          <cell r="I185" t="str">
            <v>Bezpośrednie</v>
          </cell>
          <cell r="J185" t="str">
            <v>Przędza z zakupu</v>
          </cell>
        </row>
        <row r="186">
          <cell r="A186" t="str">
            <v>13</v>
          </cell>
          <cell r="B186" t="str">
            <v>500 /1-13-121</v>
          </cell>
          <cell r="C186" t="str">
            <v>Farbiarnia, Zu§.barwnik˘w</v>
          </cell>
          <cell r="D186">
            <v>0</v>
          </cell>
          <cell r="E186">
            <v>0</v>
          </cell>
          <cell r="F186">
            <v>462008.29</v>
          </cell>
          <cell r="G186">
            <v>462008.29</v>
          </cell>
          <cell r="H186">
            <v>0</v>
          </cell>
          <cell r="I186" t="str">
            <v>Bezpośrednie</v>
          </cell>
          <cell r="J186" t="str">
            <v>Barwniki i środki pomocnicze</v>
          </cell>
        </row>
        <row r="187">
          <cell r="A187" t="str">
            <v>13</v>
          </cell>
          <cell r="B187" t="str">
            <v>500 /1-13-122</v>
          </cell>
          <cell r="C187" t="str">
            <v>Farbiarnia, Zu§.žr.pomocn.</v>
          </cell>
          <cell r="D187">
            <v>0</v>
          </cell>
          <cell r="E187">
            <v>0</v>
          </cell>
          <cell r="F187">
            <v>98507.07</v>
          </cell>
          <cell r="G187">
            <v>98507.07</v>
          </cell>
          <cell r="H187">
            <v>0</v>
          </cell>
          <cell r="I187" t="str">
            <v>Bezpośrednie</v>
          </cell>
          <cell r="J187" t="str">
            <v>Barwniki i środki pomocnicze</v>
          </cell>
        </row>
        <row r="188">
          <cell r="A188" t="str">
            <v>13</v>
          </cell>
          <cell r="B188" t="str">
            <v>500 /1-13-410</v>
          </cell>
          <cell r="C188" t="str">
            <v>Farbiarnia, Wynagr.-osobowy f.</v>
          </cell>
          <cell r="D188">
            <v>0</v>
          </cell>
          <cell r="E188">
            <v>0</v>
          </cell>
          <cell r="F188">
            <v>143857.34</v>
          </cell>
          <cell r="G188">
            <v>143857.34</v>
          </cell>
          <cell r="H188">
            <v>0</v>
          </cell>
          <cell r="I188" t="str">
            <v>Bezpośrednie</v>
          </cell>
          <cell r="J188" t="str">
            <v>Wynagrodzenia bezp. z narz.</v>
          </cell>
        </row>
        <row r="189">
          <cell r="A189" t="str">
            <v>13</v>
          </cell>
          <cell r="B189" t="str">
            <v>500 /1-13-522</v>
          </cell>
          <cell r="C189" t="str">
            <v>Farbiarnia, Narzuty na p’ace</v>
          </cell>
          <cell r="D189">
            <v>0</v>
          </cell>
          <cell r="E189">
            <v>0</v>
          </cell>
          <cell r="F189">
            <v>63543.78</v>
          </cell>
          <cell r="G189">
            <v>63543.78</v>
          </cell>
          <cell r="H189">
            <v>0</v>
          </cell>
          <cell r="I189" t="str">
            <v>Bezpośrednie</v>
          </cell>
          <cell r="J189" t="str">
            <v>Wynagrodzenia bezp. z narz.</v>
          </cell>
        </row>
        <row r="190">
          <cell r="A190" t="str">
            <v>13</v>
          </cell>
          <cell r="B190" t="str">
            <v>500 /1-13-800</v>
          </cell>
          <cell r="C190" t="str">
            <v>Farbiarnia, Koszty zakupu</v>
          </cell>
          <cell r="D190">
            <v>0</v>
          </cell>
          <cell r="E190">
            <v>0</v>
          </cell>
          <cell r="F190">
            <v>15096.86</v>
          </cell>
          <cell r="G190">
            <v>15096.86</v>
          </cell>
          <cell r="H190">
            <v>0</v>
          </cell>
          <cell r="I190" t="str">
            <v>Bezpośrednie</v>
          </cell>
          <cell r="J190" t="str">
            <v>Koszty zakupu</v>
          </cell>
        </row>
        <row r="191">
          <cell r="A191" t="str">
            <v>13</v>
          </cell>
          <cell r="B191" t="str">
            <v>505 /1-13-114</v>
          </cell>
          <cell r="C191" t="str">
            <v>Farbiarnia, Tkanina</v>
          </cell>
          <cell r="D191">
            <v>0</v>
          </cell>
          <cell r="E191">
            <v>0</v>
          </cell>
          <cell r="F191">
            <v>872.47</v>
          </cell>
          <cell r="G191">
            <v>0</v>
          </cell>
          <cell r="H191">
            <v>872.47</v>
          </cell>
          <cell r="I191" t="str">
            <v>Pośrednie</v>
          </cell>
          <cell r="J191" t="str">
            <v>Pozostałe koszty</v>
          </cell>
        </row>
        <row r="192">
          <cell r="A192" t="str">
            <v>13</v>
          </cell>
          <cell r="B192" t="str">
            <v>505 /1-13-122</v>
          </cell>
          <cell r="C192" t="str">
            <v>Farbiarnia, Zu§.žr.pomocn.</v>
          </cell>
          <cell r="D192">
            <v>0</v>
          </cell>
          <cell r="E192">
            <v>0</v>
          </cell>
          <cell r="F192">
            <v>50.4</v>
          </cell>
          <cell r="G192">
            <v>0</v>
          </cell>
          <cell r="H192">
            <v>50.4</v>
          </cell>
          <cell r="I192" t="str">
            <v>Pośrednie</v>
          </cell>
          <cell r="J192" t="str">
            <v>Pozostałe koszty</v>
          </cell>
        </row>
        <row r="193">
          <cell r="A193" t="str">
            <v>13</v>
          </cell>
          <cell r="B193" t="str">
            <v>505 /1-13-142</v>
          </cell>
          <cell r="C193" t="str">
            <v>Farbiarnia, Mater.pozost.</v>
          </cell>
          <cell r="D193">
            <v>0</v>
          </cell>
          <cell r="E193">
            <v>0</v>
          </cell>
          <cell r="F193">
            <v>3994.26</v>
          </cell>
          <cell r="G193">
            <v>0</v>
          </cell>
          <cell r="H193">
            <v>3994.26</v>
          </cell>
          <cell r="I193" t="str">
            <v>Pośrednie</v>
          </cell>
          <cell r="J193" t="str">
            <v>Pozostałe materiały</v>
          </cell>
        </row>
        <row r="194">
          <cell r="A194" t="str">
            <v>13</v>
          </cell>
          <cell r="B194" t="str">
            <v>505 /1-13-151</v>
          </cell>
          <cell r="C194" t="str">
            <v>Farbiarnia, Zu§.energ.elektr.</v>
          </cell>
          <cell r="D194">
            <v>0</v>
          </cell>
          <cell r="E194">
            <v>0</v>
          </cell>
          <cell r="F194">
            <v>95812.479999999996</v>
          </cell>
          <cell r="G194">
            <v>0</v>
          </cell>
          <cell r="H194">
            <v>95812.479999999996</v>
          </cell>
          <cell r="I194" t="str">
            <v>Pośrednie</v>
          </cell>
          <cell r="J194" t="str">
            <v>Energia elektryczna</v>
          </cell>
        </row>
        <row r="195">
          <cell r="A195" t="str">
            <v>13</v>
          </cell>
          <cell r="B195" t="str">
            <v>505 /1-13-152</v>
          </cell>
          <cell r="C195" t="str">
            <v>Farbiarnia, Zu§.wody</v>
          </cell>
          <cell r="D195">
            <v>0</v>
          </cell>
          <cell r="E195">
            <v>0</v>
          </cell>
          <cell r="F195">
            <v>146878.21</v>
          </cell>
          <cell r="G195">
            <v>0</v>
          </cell>
          <cell r="H195">
            <v>146878.21</v>
          </cell>
          <cell r="I195" t="str">
            <v>Pośrednie</v>
          </cell>
          <cell r="J195" t="str">
            <v>Woda-techn.</v>
          </cell>
        </row>
        <row r="196">
          <cell r="A196" t="str">
            <v>13</v>
          </cell>
          <cell r="B196" t="str">
            <v>505 /1-13-153</v>
          </cell>
          <cell r="C196" t="str">
            <v>Farbiarnia, Zu§.energ.ciepl.</v>
          </cell>
          <cell r="D196">
            <v>0</v>
          </cell>
          <cell r="E196">
            <v>0</v>
          </cell>
          <cell r="F196">
            <v>446533.77</v>
          </cell>
          <cell r="G196">
            <v>0</v>
          </cell>
          <cell r="H196">
            <v>446533.77</v>
          </cell>
          <cell r="I196" t="str">
            <v>Pośrednie</v>
          </cell>
          <cell r="J196" t="str">
            <v>Energia cieplna-techn.</v>
          </cell>
        </row>
        <row r="197">
          <cell r="A197" t="str">
            <v>13</v>
          </cell>
          <cell r="B197" t="str">
            <v>505 /1-13-254</v>
          </cell>
          <cell r="C197" t="str">
            <v>Farbiarnia, Us’.poz.-komunalne</v>
          </cell>
          <cell r="D197">
            <v>0</v>
          </cell>
          <cell r="E197">
            <v>0</v>
          </cell>
          <cell r="F197">
            <v>87022.42</v>
          </cell>
          <cell r="G197">
            <v>0</v>
          </cell>
          <cell r="H197">
            <v>87022.42</v>
          </cell>
          <cell r="I197" t="str">
            <v>Pośrednie</v>
          </cell>
          <cell r="J197" t="str">
            <v>Usługi komunalne</v>
          </cell>
        </row>
        <row r="198">
          <cell r="A198" t="str">
            <v>13</v>
          </cell>
          <cell r="B198" t="str">
            <v>505 /1-13-800</v>
          </cell>
          <cell r="C198" t="str">
            <v>Farbiarnia, k-ty zakupu</v>
          </cell>
          <cell r="D198">
            <v>0</v>
          </cell>
          <cell r="E198">
            <v>0</v>
          </cell>
          <cell r="F198">
            <v>62.36</v>
          </cell>
          <cell r="G198">
            <v>0</v>
          </cell>
          <cell r="H198">
            <v>62.36</v>
          </cell>
          <cell r="I198" t="str">
            <v>Pośrednie</v>
          </cell>
          <cell r="J198" t="str">
            <v>Pozostałe koszty</v>
          </cell>
        </row>
        <row r="199">
          <cell r="A199" t="str">
            <v>13</v>
          </cell>
          <cell r="B199" t="str">
            <v>506 /1-13-010</v>
          </cell>
          <cell r="C199" t="str">
            <v>Farbiarnia, Amortyz.žr.trwa’yc</v>
          </cell>
          <cell r="D199">
            <v>0</v>
          </cell>
          <cell r="E199">
            <v>0</v>
          </cell>
          <cell r="F199">
            <v>51451.66</v>
          </cell>
          <cell r="G199">
            <v>0</v>
          </cell>
          <cell r="H199">
            <v>51451.66</v>
          </cell>
          <cell r="I199" t="str">
            <v>Pośrednie</v>
          </cell>
          <cell r="J199" t="str">
            <v>Amortyzacja środków trwałych</v>
          </cell>
        </row>
        <row r="200">
          <cell r="A200" t="str">
            <v>13</v>
          </cell>
          <cell r="B200" t="str">
            <v>506 /1-13-141</v>
          </cell>
          <cell r="C200" t="str">
            <v>Farbiarnia, Mater.biurowe</v>
          </cell>
          <cell r="D200">
            <v>0</v>
          </cell>
          <cell r="E200">
            <v>0</v>
          </cell>
          <cell r="F200">
            <v>220.66</v>
          </cell>
          <cell r="G200">
            <v>0</v>
          </cell>
          <cell r="H200">
            <v>220.66</v>
          </cell>
          <cell r="I200" t="str">
            <v>Pośrednie</v>
          </cell>
          <cell r="J200" t="str">
            <v>Pozostałe koszty</v>
          </cell>
        </row>
        <row r="201">
          <cell r="A201" t="str">
            <v>13</v>
          </cell>
          <cell r="B201" t="str">
            <v>506 /1-13-142</v>
          </cell>
          <cell r="C201" t="str">
            <v>Farbiarnia, Mater.pozost.</v>
          </cell>
          <cell r="D201">
            <v>0</v>
          </cell>
          <cell r="E201">
            <v>0</v>
          </cell>
          <cell r="F201">
            <v>31216.03</v>
          </cell>
          <cell r="G201">
            <v>0</v>
          </cell>
          <cell r="H201">
            <v>31216.03</v>
          </cell>
          <cell r="I201" t="str">
            <v>Pośrednie</v>
          </cell>
          <cell r="J201" t="str">
            <v>Pozostałe materiały</v>
          </cell>
        </row>
        <row r="202">
          <cell r="A202" t="str">
            <v>13</v>
          </cell>
          <cell r="B202" t="str">
            <v>506 /1-13-152</v>
          </cell>
          <cell r="C202" t="str">
            <v>Farbiarnia, Zu§.wody</v>
          </cell>
          <cell r="D202">
            <v>0</v>
          </cell>
          <cell r="E202">
            <v>0</v>
          </cell>
          <cell r="F202">
            <v>1016.7</v>
          </cell>
          <cell r="G202">
            <v>0</v>
          </cell>
          <cell r="H202">
            <v>1016.7</v>
          </cell>
          <cell r="I202" t="str">
            <v>Pośrednie</v>
          </cell>
          <cell r="J202" t="str">
            <v>Woda-socjal.</v>
          </cell>
        </row>
        <row r="203">
          <cell r="A203" t="str">
            <v>13</v>
          </cell>
          <cell r="B203" t="str">
            <v>506 /1-13-153</v>
          </cell>
          <cell r="C203" t="str">
            <v>Farbiarnia, Zu§.energ.ciepl.</v>
          </cell>
          <cell r="D203">
            <v>0</v>
          </cell>
          <cell r="E203">
            <v>0</v>
          </cell>
          <cell r="F203">
            <v>21615.3</v>
          </cell>
          <cell r="G203">
            <v>0</v>
          </cell>
          <cell r="H203">
            <v>21615.3</v>
          </cell>
          <cell r="I203" t="str">
            <v>Pośrednie</v>
          </cell>
          <cell r="J203" t="str">
            <v>Energia cieplna-ogrzew.</v>
          </cell>
        </row>
        <row r="204">
          <cell r="A204" t="str">
            <v>13</v>
          </cell>
          <cell r="B204" t="str">
            <v>506 /1-13-215</v>
          </cell>
          <cell r="C204" t="str">
            <v>Farbiarnia, Us’.transp.-w’asne</v>
          </cell>
          <cell r="D204">
            <v>0</v>
          </cell>
          <cell r="E204">
            <v>0</v>
          </cell>
          <cell r="F204">
            <v>236.13</v>
          </cell>
          <cell r="G204">
            <v>0</v>
          </cell>
          <cell r="H204">
            <v>236.13</v>
          </cell>
          <cell r="I204" t="str">
            <v>Pośrednie</v>
          </cell>
          <cell r="J204" t="str">
            <v>Pozostałe koszty</v>
          </cell>
        </row>
        <row r="205">
          <cell r="A205" t="str">
            <v>13</v>
          </cell>
          <cell r="B205" t="str">
            <v>506 /1-13-221</v>
          </cell>
          <cell r="C205" t="str">
            <v>Farbiarnia, Us’.rem.-budynki</v>
          </cell>
          <cell r="D205">
            <v>0</v>
          </cell>
          <cell r="E205">
            <v>0</v>
          </cell>
          <cell r="F205">
            <v>17879.38</v>
          </cell>
          <cell r="G205">
            <v>0</v>
          </cell>
          <cell r="H205">
            <v>17879.38</v>
          </cell>
          <cell r="I205" t="str">
            <v>Pośrednie</v>
          </cell>
          <cell r="J205" t="str">
            <v>Remonty budynków i budowli</v>
          </cell>
        </row>
        <row r="206">
          <cell r="A206" t="str">
            <v>13</v>
          </cell>
          <cell r="B206" t="str">
            <v>506 /1-13-224</v>
          </cell>
          <cell r="C206" t="str">
            <v>Farbiarnia, Us’.rem.-masz.i ur</v>
          </cell>
          <cell r="D206">
            <v>0</v>
          </cell>
          <cell r="E206">
            <v>0</v>
          </cell>
          <cell r="F206">
            <v>5886.25</v>
          </cell>
          <cell r="G206">
            <v>0</v>
          </cell>
          <cell r="H206">
            <v>5886.25</v>
          </cell>
          <cell r="I206" t="str">
            <v>Pośrednie</v>
          </cell>
          <cell r="J206" t="str">
            <v>Remonty maszyn i urządzeń</v>
          </cell>
        </row>
        <row r="207">
          <cell r="A207" t="str">
            <v>13</v>
          </cell>
          <cell r="B207" t="str">
            <v>506 /1-13-225</v>
          </cell>
          <cell r="C207" t="str">
            <v>Farbiarnia, Us’.rem.-poz.masz.</v>
          </cell>
          <cell r="D207">
            <v>0</v>
          </cell>
          <cell r="E207">
            <v>0</v>
          </cell>
          <cell r="F207">
            <v>6216.74</v>
          </cell>
          <cell r="G207">
            <v>0</v>
          </cell>
          <cell r="H207">
            <v>6216.74</v>
          </cell>
          <cell r="I207" t="str">
            <v>Pośrednie</v>
          </cell>
          <cell r="J207" t="str">
            <v>Remonty maszyn i urządzeń</v>
          </cell>
        </row>
        <row r="208">
          <cell r="A208" t="str">
            <v>13</v>
          </cell>
          <cell r="B208" t="str">
            <v>506 /1-13-241</v>
          </cell>
          <cell r="C208" t="str">
            <v>Farbiarnia, Us’.’†czn.-rozmowy</v>
          </cell>
          <cell r="D208">
            <v>0</v>
          </cell>
          <cell r="E208">
            <v>0</v>
          </cell>
          <cell r="F208">
            <v>117.54</v>
          </cell>
          <cell r="G208">
            <v>0</v>
          </cell>
          <cell r="H208">
            <v>117.54</v>
          </cell>
          <cell r="I208" t="str">
            <v>Pośrednie</v>
          </cell>
          <cell r="J208" t="str">
            <v>Pozostałe koszty</v>
          </cell>
        </row>
        <row r="209">
          <cell r="A209" t="str">
            <v>13</v>
          </cell>
          <cell r="B209" t="str">
            <v>506 /1-13-251</v>
          </cell>
          <cell r="C209" t="str">
            <v>Farbiarnia, Us’.poz.-admin.-bi</v>
          </cell>
          <cell r="D209">
            <v>0</v>
          </cell>
          <cell r="E209">
            <v>0</v>
          </cell>
          <cell r="F209">
            <v>30.33</v>
          </cell>
          <cell r="G209">
            <v>0</v>
          </cell>
          <cell r="H209">
            <v>30.33</v>
          </cell>
          <cell r="I209" t="str">
            <v>Pośrednie</v>
          </cell>
          <cell r="J209" t="str">
            <v>Pozostałe koszty</v>
          </cell>
        </row>
        <row r="210">
          <cell r="A210" t="str">
            <v>13</v>
          </cell>
          <cell r="B210" t="str">
            <v>506 /1-13-254</v>
          </cell>
          <cell r="C210" t="str">
            <v>Farbiarnia, Us’.poz.-komunalne</v>
          </cell>
          <cell r="D210">
            <v>0</v>
          </cell>
          <cell r="E210">
            <v>0</v>
          </cell>
          <cell r="F210">
            <v>1560.4</v>
          </cell>
          <cell r="G210">
            <v>0</v>
          </cell>
          <cell r="H210">
            <v>1560.4</v>
          </cell>
          <cell r="I210" t="str">
            <v>Pośrednie</v>
          </cell>
          <cell r="J210" t="str">
            <v>Odbiór ścieków</v>
          </cell>
        </row>
        <row r="211">
          <cell r="A211" t="str">
            <v>13</v>
          </cell>
          <cell r="B211" t="str">
            <v>506 /1-13-257</v>
          </cell>
          <cell r="C211" t="str">
            <v>Farbiarnia, Us’.poz.-"Leasing"</v>
          </cell>
          <cell r="D211">
            <v>0</v>
          </cell>
          <cell r="E211">
            <v>0</v>
          </cell>
          <cell r="F211">
            <v>3110.43</v>
          </cell>
          <cell r="G211">
            <v>0</v>
          </cell>
          <cell r="H211">
            <v>3110.43</v>
          </cell>
          <cell r="I211" t="str">
            <v>Pośrednie</v>
          </cell>
          <cell r="J211" t="str">
            <v>Pozostałe koszty</v>
          </cell>
        </row>
        <row r="212">
          <cell r="A212" t="str">
            <v>13</v>
          </cell>
          <cell r="B212" t="str">
            <v>506 /1-13-259</v>
          </cell>
          <cell r="C212" t="str">
            <v>Farbiarnia, Us’.poz.-inne</v>
          </cell>
          <cell r="D212">
            <v>0</v>
          </cell>
          <cell r="E212">
            <v>0</v>
          </cell>
          <cell r="F212">
            <v>304</v>
          </cell>
          <cell r="G212">
            <v>0</v>
          </cell>
          <cell r="H212">
            <v>304</v>
          </cell>
          <cell r="I212" t="str">
            <v>Pośrednie</v>
          </cell>
          <cell r="J212" t="str">
            <v>Pozostałe koszty</v>
          </cell>
        </row>
        <row r="213">
          <cell r="A213" t="str">
            <v>13</v>
          </cell>
          <cell r="B213" t="str">
            <v>506 /1-13-261</v>
          </cell>
          <cell r="C213" t="str">
            <v>Farbiarnia, Rem.w’.-budynki</v>
          </cell>
          <cell r="D213">
            <v>0</v>
          </cell>
          <cell r="E213">
            <v>0</v>
          </cell>
          <cell r="F213">
            <v>21313.31</v>
          </cell>
          <cell r="G213">
            <v>0</v>
          </cell>
          <cell r="H213">
            <v>21313.31</v>
          </cell>
          <cell r="I213" t="str">
            <v>Pośrednie</v>
          </cell>
          <cell r="J213" t="str">
            <v>Remonty budynków i budowli</v>
          </cell>
        </row>
        <row r="214">
          <cell r="A214" t="str">
            <v>13</v>
          </cell>
          <cell r="B214" t="str">
            <v>506 /1-13-264</v>
          </cell>
          <cell r="C214" t="str">
            <v>Farbiarnia, Rem.w’.-masz.i urz</v>
          </cell>
          <cell r="D214">
            <v>0</v>
          </cell>
          <cell r="E214">
            <v>0</v>
          </cell>
          <cell r="F214">
            <v>30607.27</v>
          </cell>
          <cell r="G214">
            <v>0</v>
          </cell>
          <cell r="H214">
            <v>30607.27</v>
          </cell>
          <cell r="I214" t="str">
            <v>Pośrednie</v>
          </cell>
          <cell r="J214" t="str">
            <v>Remonty maszyn i urządzeń</v>
          </cell>
        </row>
        <row r="215">
          <cell r="A215" t="str">
            <v>13</v>
          </cell>
          <cell r="B215" t="str">
            <v>506 /1-13-265</v>
          </cell>
          <cell r="C215" t="str">
            <v>Farbiarnia, Rem.w’.-poz.masz.i</v>
          </cell>
          <cell r="D215">
            <v>0</v>
          </cell>
          <cell r="E215">
            <v>0</v>
          </cell>
          <cell r="F215">
            <v>11114.46</v>
          </cell>
          <cell r="G215">
            <v>0</v>
          </cell>
          <cell r="H215">
            <v>11114.46</v>
          </cell>
          <cell r="I215" t="str">
            <v>Pośrednie</v>
          </cell>
          <cell r="J215" t="str">
            <v>Remonty maszyn i urządzeń</v>
          </cell>
        </row>
        <row r="216">
          <cell r="A216" t="str">
            <v>13</v>
          </cell>
          <cell r="B216" t="str">
            <v>506 /1-13-268</v>
          </cell>
          <cell r="C216" t="str">
            <v>Farbiarnia, Rem.w’.-narz.i prz</v>
          </cell>
          <cell r="D216">
            <v>0</v>
          </cell>
          <cell r="E216">
            <v>0</v>
          </cell>
          <cell r="F216">
            <v>3693.05</v>
          </cell>
          <cell r="G216">
            <v>0</v>
          </cell>
          <cell r="H216">
            <v>3693.05</v>
          </cell>
          <cell r="I216" t="str">
            <v>Pośrednie</v>
          </cell>
          <cell r="J216" t="str">
            <v>Remonty pozostałe</v>
          </cell>
        </row>
        <row r="217">
          <cell r="A217" t="str">
            <v>13</v>
          </cell>
          <cell r="B217" t="str">
            <v>506 /1-13-311</v>
          </cell>
          <cell r="C217" t="str">
            <v>Farbiarnia, Podatek od nieruch</v>
          </cell>
          <cell r="D217">
            <v>0</v>
          </cell>
          <cell r="E217">
            <v>0</v>
          </cell>
          <cell r="F217">
            <v>16524</v>
          </cell>
          <cell r="G217">
            <v>0</v>
          </cell>
          <cell r="H217">
            <v>16524</v>
          </cell>
          <cell r="I217" t="str">
            <v>Pośrednie</v>
          </cell>
          <cell r="J217" t="str">
            <v>Podatek od nieruchomości</v>
          </cell>
        </row>
        <row r="218">
          <cell r="A218" t="str">
            <v>13</v>
          </cell>
          <cell r="B218" t="str">
            <v>506 /1-13-312</v>
          </cell>
          <cell r="C218" t="str">
            <v>Farbiarnia, Podatek gruntowy</v>
          </cell>
          <cell r="D218">
            <v>0</v>
          </cell>
          <cell r="E218">
            <v>0</v>
          </cell>
          <cell r="F218">
            <v>416.35</v>
          </cell>
          <cell r="G218">
            <v>0</v>
          </cell>
          <cell r="H218">
            <v>416.35</v>
          </cell>
          <cell r="I218" t="str">
            <v>Pośrednie</v>
          </cell>
          <cell r="J218" t="str">
            <v>Pozostałe koszty</v>
          </cell>
        </row>
        <row r="219">
          <cell r="A219" t="str">
            <v>13</v>
          </cell>
          <cell r="B219" t="str">
            <v>506 /1-13-322</v>
          </cell>
          <cell r="C219" t="str">
            <v>Farbiarnia, Op’aty pozosta’e</v>
          </cell>
          <cell r="D219">
            <v>0</v>
          </cell>
          <cell r="E219">
            <v>0</v>
          </cell>
          <cell r="F219">
            <v>17820</v>
          </cell>
          <cell r="G219">
            <v>0</v>
          </cell>
          <cell r="H219">
            <v>17820</v>
          </cell>
          <cell r="I219" t="str">
            <v>Pośrednie</v>
          </cell>
          <cell r="J219" t="str">
            <v>Pozostałe opłaty</v>
          </cell>
        </row>
        <row r="220">
          <cell r="A220" t="str">
            <v>13</v>
          </cell>
          <cell r="B220" t="str">
            <v>506 /1-13-410</v>
          </cell>
          <cell r="C220" t="str">
            <v>Farbiarnia, Wynagr.-osobowy f.</v>
          </cell>
          <cell r="D220">
            <v>0</v>
          </cell>
          <cell r="E220">
            <v>0</v>
          </cell>
          <cell r="F220">
            <v>86333.5</v>
          </cell>
          <cell r="G220">
            <v>0</v>
          </cell>
          <cell r="H220">
            <v>86333.5</v>
          </cell>
          <cell r="I220" t="str">
            <v>Pośrednie</v>
          </cell>
          <cell r="J220" t="str">
            <v>Wynagrodzenia pośr. z narz.</v>
          </cell>
        </row>
        <row r="221">
          <cell r="A221" t="str">
            <v>13</v>
          </cell>
          <cell r="B221" t="str">
            <v>506 /1-13-511</v>
          </cell>
          <cell r="C221" t="str">
            <v>Farbiarnia, w.na rz.prac.-BHP</v>
          </cell>
          <cell r="D221">
            <v>0</v>
          </cell>
          <cell r="E221">
            <v>0</v>
          </cell>
          <cell r="F221">
            <v>4953.01</v>
          </cell>
          <cell r="G221">
            <v>0</v>
          </cell>
          <cell r="H221">
            <v>4953.01</v>
          </cell>
          <cell r="I221" t="str">
            <v>Pośrednie</v>
          </cell>
          <cell r="J221" t="str">
            <v>Pozostałe świad. na rzecz prac.</v>
          </cell>
        </row>
        <row r="222">
          <cell r="A222" t="str">
            <v>13</v>
          </cell>
          <cell r="B222" t="str">
            <v>506 /1-13-521</v>
          </cell>
          <cell r="C222" t="str">
            <v>Farbiarnia, w.na rz.prac.-nal</v>
          </cell>
          <cell r="D222">
            <v>0</v>
          </cell>
          <cell r="E222">
            <v>0</v>
          </cell>
          <cell r="F222">
            <v>9036.09</v>
          </cell>
          <cell r="G222">
            <v>0</v>
          </cell>
          <cell r="H222">
            <v>9036.09</v>
          </cell>
          <cell r="I222" t="str">
            <v>Pośrednie</v>
          </cell>
          <cell r="J222" t="str">
            <v>Pozostałe świad. na rzecz prac.</v>
          </cell>
        </row>
        <row r="223">
          <cell r="A223" t="str">
            <v>13</v>
          </cell>
          <cell r="B223" t="str">
            <v>506 /1-13-522</v>
          </cell>
          <cell r="C223" t="str">
            <v>Farbiarnia, w.na rz.prac.-nar</v>
          </cell>
          <cell r="D223">
            <v>0</v>
          </cell>
          <cell r="E223">
            <v>0</v>
          </cell>
          <cell r="F223">
            <v>38178.82</v>
          </cell>
          <cell r="G223">
            <v>0</v>
          </cell>
          <cell r="H223">
            <v>38178.82</v>
          </cell>
          <cell r="I223" t="str">
            <v>Pośrednie</v>
          </cell>
          <cell r="J223" t="str">
            <v>Wynagrodzenia pośr. z narz.</v>
          </cell>
        </row>
        <row r="224">
          <cell r="A224" t="str">
            <v>13</v>
          </cell>
          <cell r="B224" t="str">
            <v>506 /1-13-531</v>
          </cell>
          <cell r="C224" t="str">
            <v>Farbiarnia, w.na rz.prac.-szk</v>
          </cell>
          <cell r="D224">
            <v>0</v>
          </cell>
          <cell r="E224">
            <v>0</v>
          </cell>
          <cell r="F224">
            <v>366</v>
          </cell>
          <cell r="G224">
            <v>0</v>
          </cell>
          <cell r="H224">
            <v>366</v>
          </cell>
          <cell r="I224" t="str">
            <v>Pośrednie</v>
          </cell>
          <cell r="J224" t="str">
            <v>Pozostałe świad. na rzecz prac.</v>
          </cell>
        </row>
        <row r="225">
          <cell r="A225" t="str">
            <v>13</v>
          </cell>
          <cell r="B225" t="str">
            <v>506 /1-13-532</v>
          </cell>
          <cell r="C225" t="str">
            <v>Farbiarnia, w.na rz.prac.-inn</v>
          </cell>
          <cell r="D225">
            <v>0</v>
          </cell>
          <cell r="E225">
            <v>0</v>
          </cell>
          <cell r="F225">
            <v>1699.4</v>
          </cell>
          <cell r="G225">
            <v>0</v>
          </cell>
          <cell r="H225">
            <v>1699.4</v>
          </cell>
          <cell r="I225" t="str">
            <v>Pośrednie</v>
          </cell>
          <cell r="J225" t="str">
            <v>Pozostałe świad. na rzecz prac.</v>
          </cell>
        </row>
        <row r="226">
          <cell r="A226" t="str">
            <v>13</v>
          </cell>
          <cell r="B226" t="str">
            <v>506 /1-13-761</v>
          </cell>
          <cell r="C226" t="str">
            <v>Farbiarnia, Ubezp.maj†tkowe</v>
          </cell>
          <cell r="D226">
            <v>0</v>
          </cell>
          <cell r="E226">
            <v>0</v>
          </cell>
          <cell r="F226">
            <v>165.08</v>
          </cell>
          <cell r="G226">
            <v>0</v>
          </cell>
          <cell r="H226">
            <v>165.08</v>
          </cell>
          <cell r="I226" t="str">
            <v>Pośrednie</v>
          </cell>
          <cell r="J226" t="str">
            <v>Pozostałe koszty</v>
          </cell>
        </row>
        <row r="227">
          <cell r="A227" t="str">
            <v>13</v>
          </cell>
          <cell r="B227" t="str">
            <v>506 /1-13-800</v>
          </cell>
          <cell r="C227" t="str">
            <v>Farbiarnia, Koszty zakupu.</v>
          </cell>
          <cell r="D227">
            <v>0</v>
          </cell>
          <cell r="E227">
            <v>0</v>
          </cell>
          <cell r="F227">
            <v>777.98</v>
          </cell>
          <cell r="G227">
            <v>0</v>
          </cell>
          <cell r="H227">
            <v>777.98</v>
          </cell>
          <cell r="I227" t="str">
            <v>Pośrednie</v>
          </cell>
          <cell r="J227" t="str">
            <v>Pozostałe koszty</v>
          </cell>
        </row>
        <row r="228">
          <cell r="A228" t="str">
            <v>16</v>
          </cell>
          <cell r="B228" t="str">
            <v>500 /1-16-000</v>
          </cell>
          <cell r="C228" t="str">
            <v>Dziewiarnia, Roboty w toku</v>
          </cell>
          <cell r="D228">
            <v>0</v>
          </cell>
          <cell r="E228">
            <v>0</v>
          </cell>
          <cell r="F228">
            <v>67996.210000000006</v>
          </cell>
          <cell r="G228">
            <v>0</v>
          </cell>
          <cell r="H228">
            <v>-67996.210000000006</v>
          </cell>
          <cell r="I228" t="str">
            <v>Bezpośrednie</v>
          </cell>
          <cell r="J228" t="str">
            <v>Produkcja w toku</v>
          </cell>
        </row>
        <row r="229">
          <cell r="A229" t="str">
            <v>16</v>
          </cell>
          <cell r="B229" t="str">
            <v>500 /1-16-112</v>
          </cell>
          <cell r="C229" t="str">
            <v>Dziewiarnia, Zu§.prz‘dzy z zak</v>
          </cell>
          <cell r="D229">
            <v>0</v>
          </cell>
          <cell r="E229">
            <v>0</v>
          </cell>
          <cell r="F229">
            <v>128337.27</v>
          </cell>
          <cell r="G229">
            <v>0</v>
          </cell>
          <cell r="H229">
            <v>128337.27</v>
          </cell>
          <cell r="I229" t="str">
            <v>Bezpośrednie</v>
          </cell>
          <cell r="J229" t="str">
            <v>Przędza z zakupu</v>
          </cell>
        </row>
        <row r="230">
          <cell r="A230" t="str">
            <v>16</v>
          </cell>
          <cell r="B230" t="str">
            <v>500 /1-16-410</v>
          </cell>
          <cell r="C230" t="str">
            <v>Dziewiarnia, Wynagr.-osobowy f</v>
          </cell>
          <cell r="D230">
            <v>0</v>
          </cell>
          <cell r="E230">
            <v>0</v>
          </cell>
          <cell r="F230">
            <v>5210.5</v>
          </cell>
          <cell r="G230">
            <v>0</v>
          </cell>
          <cell r="H230">
            <v>5210.5</v>
          </cell>
          <cell r="I230" t="str">
            <v>Bezpośrednie</v>
          </cell>
          <cell r="J230" t="str">
            <v>Wynagrodzenia bezp. z narz.</v>
          </cell>
        </row>
        <row r="231">
          <cell r="A231" t="str">
            <v>16</v>
          </cell>
          <cell r="B231" t="str">
            <v>500 /1-16-522</v>
          </cell>
          <cell r="C231" t="str">
            <v>Dziewiarnia, w.na rz.prac.-na</v>
          </cell>
          <cell r="D231">
            <v>0</v>
          </cell>
          <cell r="E231">
            <v>0</v>
          </cell>
          <cell r="F231">
            <v>2252.59</v>
          </cell>
          <cell r="G231">
            <v>0</v>
          </cell>
          <cell r="H231">
            <v>2252.59</v>
          </cell>
          <cell r="I231" t="str">
            <v>Bezpośrednie</v>
          </cell>
          <cell r="J231" t="str">
            <v>Wynagrodzenia bezp. z narz.</v>
          </cell>
        </row>
        <row r="232">
          <cell r="A232" t="str">
            <v>16</v>
          </cell>
          <cell r="B232" t="str">
            <v>500 /1-16-800</v>
          </cell>
          <cell r="C232" t="str">
            <v>Dziewiarnia,Koszty zakupu</v>
          </cell>
          <cell r="D232">
            <v>0</v>
          </cell>
          <cell r="E232">
            <v>0</v>
          </cell>
          <cell r="F232">
            <v>1254.46</v>
          </cell>
          <cell r="G232">
            <v>0</v>
          </cell>
          <cell r="H232">
            <v>1254.46</v>
          </cell>
          <cell r="I232" t="str">
            <v>Bezpośrednie</v>
          </cell>
          <cell r="J232" t="str">
            <v>Koszty zakupu</v>
          </cell>
        </row>
        <row r="233">
          <cell r="A233" t="str">
            <v>16</v>
          </cell>
          <cell r="B233" t="str">
            <v>505 /1-16-212</v>
          </cell>
          <cell r="C233" t="str">
            <v>Dziewiarnia, Us’.transp.-samoc</v>
          </cell>
          <cell r="D233">
            <v>0</v>
          </cell>
          <cell r="E233">
            <v>0</v>
          </cell>
          <cell r="F233">
            <v>400.5</v>
          </cell>
          <cell r="G233">
            <v>0</v>
          </cell>
          <cell r="H233">
            <v>400.5</v>
          </cell>
          <cell r="I233" t="str">
            <v>Pośrednie</v>
          </cell>
          <cell r="J233" t="str">
            <v>Pozostałe koszty</v>
          </cell>
        </row>
        <row r="234">
          <cell r="A234" t="str">
            <v>16</v>
          </cell>
          <cell r="B234" t="str">
            <v>505 /1-16-234</v>
          </cell>
          <cell r="C234" t="str">
            <v>Dziewiarnia, Obr.obca-dzianie</v>
          </cell>
          <cell r="D234">
            <v>0</v>
          </cell>
          <cell r="E234">
            <v>0</v>
          </cell>
          <cell r="F234">
            <v>47327.61</v>
          </cell>
          <cell r="G234">
            <v>0</v>
          </cell>
          <cell r="H234">
            <v>47327.61</v>
          </cell>
          <cell r="I234" t="str">
            <v>Pośrednie</v>
          </cell>
          <cell r="J234" t="str">
            <v>Dzianie-obce</v>
          </cell>
        </row>
        <row r="235">
          <cell r="A235" t="str">
            <v>16</v>
          </cell>
          <cell r="B235" t="str">
            <v>506 /1-16-142</v>
          </cell>
          <cell r="C235" t="str">
            <v>Dziewiarnia, Mater.pozost.</v>
          </cell>
          <cell r="D235">
            <v>0</v>
          </cell>
          <cell r="E235">
            <v>0</v>
          </cell>
          <cell r="F235">
            <v>98.4</v>
          </cell>
          <cell r="G235">
            <v>0</v>
          </cell>
          <cell r="H235">
            <v>98.4</v>
          </cell>
          <cell r="I235" t="str">
            <v>Pośrednie</v>
          </cell>
          <cell r="J235" t="str">
            <v>Pozostałe materiały</v>
          </cell>
        </row>
        <row r="236">
          <cell r="A236" t="str">
            <v>16</v>
          </cell>
          <cell r="B236" t="str">
            <v>506 /1-16-259</v>
          </cell>
          <cell r="C236" t="str">
            <v>Dziewiarnia, Us’.poz.-inne</v>
          </cell>
          <cell r="D236">
            <v>0</v>
          </cell>
          <cell r="E236">
            <v>0</v>
          </cell>
          <cell r="F236">
            <v>521</v>
          </cell>
          <cell r="G236">
            <v>0</v>
          </cell>
          <cell r="H236">
            <v>521</v>
          </cell>
          <cell r="I236" t="str">
            <v>Pośrednie</v>
          </cell>
          <cell r="J236" t="str">
            <v>Pozostałe koszty</v>
          </cell>
        </row>
        <row r="237">
          <cell r="A237" t="str">
            <v>16</v>
          </cell>
          <cell r="B237" t="str">
            <v>506 /1-16-264</v>
          </cell>
          <cell r="C237" t="str">
            <v>Dziewiarnia, Rem.w’.-masz.i ur</v>
          </cell>
          <cell r="D237">
            <v>0</v>
          </cell>
          <cell r="E237">
            <v>0</v>
          </cell>
          <cell r="F237">
            <v>18108.349999999999</v>
          </cell>
          <cell r="G237">
            <v>0</v>
          </cell>
          <cell r="H237">
            <v>18108.349999999999</v>
          </cell>
          <cell r="I237" t="str">
            <v>Pośrednie</v>
          </cell>
          <cell r="J237" t="str">
            <v>Remonty maszyn i urządzeń</v>
          </cell>
        </row>
        <row r="238">
          <cell r="A238" t="str">
            <v>16</v>
          </cell>
          <cell r="B238" t="str">
            <v>506 /1-16-410</v>
          </cell>
          <cell r="C238" t="str">
            <v>Dziewiarnia, Wynagr.-osobowy f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 t="str">
            <v>Pośrednie</v>
          </cell>
          <cell r="J238" t="str">
            <v>Wynagrodzenia pośr. z narz.</v>
          </cell>
        </row>
        <row r="239">
          <cell r="A239" t="str">
            <v>16</v>
          </cell>
          <cell r="B239" t="str">
            <v>506 /1-16-420</v>
          </cell>
          <cell r="C239" t="str">
            <v>Dziewiarnia, Wynagr.-bezosob.f</v>
          </cell>
          <cell r="D239">
            <v>0</v>
          </cell>
          <cell r="E239">
            <v>0</v>
          </cell>
          <cell r="F239">
            <v>1800</v>
          </cell>
          <cell r="G239">
            <v>0</v>
          </cell>
          <cell r="H239">
            <v>1800</v>
          </cell>
          <cell r="I239" t="str">
            <v>Pośrednie</v>
          </cell>
          <cell r="J239" t="str">
            <v>Pozostałe koszty</v>
          </cell>
        </row>
        <row r="240">
          <cell r="A240" t="str">
            <v>16</v>
          </cell>
          <cell r="B240" t="str">
            <v>506 /1-16-800</v>
          </cell>
          <cell r="C240" t="str">
            <v>Dziewiarnia,Koszty zakupu.</v>
          </cell>
          <cell r="D240">
            <v>0</v>
          </cell>
          <cell r="E240">
            <v>0</v>
          </cell>
          <cell r="F240">
            <v>4.99</v>
          </cell>
          <cell r="G240">
            <v>0</v>
          </cell>
          <cell r="H240">
            <v>4.99</v>
          </cell>
          <cell r="I240" t="str">
            <v>Pośrednie</v>
          </cell>
          <cell r="J240" t="str">
            <v>Pozostałe koszty</v>
          </cell>
        </row>
        <row r="241">
          <cell r="A241" t="str">
            <v>17</v>
          </cell>
          <cell r="B241" t="str">
            <v>500 /1-17-000</v>
          </cell>
          <cell r="C241" t="str">
            <v>Wyko¤cz.Dziew., Roboty w toku</v>
          </cell>
          <cell r="D241">
            <v>0</v>
          </cell>
          <cell r="E241">
            <v>0</v>
          </cell>
          <cell r="F241">
            <v>4684.17</v>
          </cell>
          <cell r="G241">
            <v>0</v>
          </cell>
          <cell r="H241">
            <v>-4684.17</v>
          </cell>
          <cell r="I241" t="str">
            <v>Bezpośrednie</v>
          </cell>
          <cell r="J241" t="str">
            <v>Produkcja w toku</v>
          </cell>
        </row>
        <row r="242">
          <cell r="A242" t="str">
            <v>17</v>
          </cell>
          <cell r="B242" t="str">
            <v>500 /1-17-122</v>
          </cell>
          <cell r="C242" t="str">
            <v>Wyko¤cz.Dziew., Zu§.žr.pomocn.</v>
          </cell>
          <cell r="D242">
            <v>0</v>
          </cell>
          <cell r="E242">
            <v>0</v>
          </cell>
          <cell r="F242">
            <v>14887.46</v>
          </cell>
          <cell r="G242">
            <v>0</v>
          </cell>
          <cell r="H242">
            <v>14887.46</v>
          </cell>
          <cell r="I242" t="str">
            <v>Bezpośrednie</v>
          </cell>
          <cell r="J242" t="str">
            <v>Barwniki i środki pomocnicze</v>
          </cell>
        </row>
        <row r="243">
          <cell r="A243" t="str">
            <v>17</v>
          </cell>
          <cell r="B243" t="str">
            <v>500 /1-17-813</v>
          </cell>
          <cell r="C243" t="str">
            <v>Wyko¤cz,Dziew.Us’.Frbiarni</v>
          </cell>
          <cell r="D243">
            <v>0</v>
          </cell>
          <cell r="E243">
            <v>0</v>
          </cell>
          <cell r="F243">
            <v>10177.040000000001</v>
          </cell>
          <cell r="G243">
            <v>0</v>
          </cell>
          <cell r="H243">
            <v>10177.040000000001</v>
          </cell>
          <cell r="I243" t="str">
            <v>Bezpośrednie</v>
          </cell>
          <cell r="J243" t="str">
            <v>Usługi Farbiarni</v>
          </cell>
        </row>
        <row r="244">
          <cell r="A244" t="str">
            <v>17</v>
          </cell>
          <cell r="B244" t="str">
            <v>506 /1-17-142</v>
          </cell>
          <cell r="C244" t="str">
            <v>Wyko¤cz.Dziew., Mater.pozost.</v>
          </cell>
          <cell r="D244">
            <v>0</v>
          </cell>
          <cell r="E244">
            <v>0</v>
          </cell>
          <cell r="F244">
            <v>4789.3500000000004</v>
          </cell>
          <cell r="G244">
            <v>0</v>
          </cell>
          <cell r="H244">
            <v>4789.3500000000004</v>
          </cell>
          <cell r="I244" t="str">
            <v>Pośrednie</v>
          </cell>
          <cell r="J244" t="str">
            <v>Pozostałe materiały</v>
          </cell>
        </row>
        <row r="245">
          <cell r="A245" t="str">
            <v>17</v>
          </cell>
          <cell r="B245" t="str">
            <v>506 /1-17-800</v>
          </cell>
          <cell r="C245" t="str">
            <v>Wyko¤cz.Dziew.,Koszty zakupu</v>
          </cell>
          <cell r="D245">
            <v>0</v>
          </cell>
          <cell r="E245">
            <v>0</v>
          </cell>
          <cell r="F245">
            <v>243</v>
          </cell>
          <cell r="G245">
            <v>0</v>
          </cell>
          <cell r="H245">
            <v>243</v>
          </cell>
          <cell r="I245" t="str">
            <v>Pośrednie</v>
          </cell>
          <cell r="J245" t="str">
            <v>Pozostałe koszty</v>
          </cell>
        </row>
        <row r="246">
          <cell r="A246" t="str">
            <v>11</v>
          </cell>
          <cell r="B246" t="str">
            <v>500 /1-11-900</v>
          </cell>
          <cell r="C246" t="str">
            <v>Prz‘dzalnia, Przen.k.zmiennych</v>
          </cell>
          <cell r="D246">
            <v>0</v>
          </cell>
          <cell r="E246">
            <v>0</v>
          </cell>
          <cell r="F246">
            <v>246367.92</v>
          </cell>
          <cell r="G246">
            <v>0</v>
          </cell>
          <cell r="H246">
            <v>0</v>
          </cell>
          <cell r="I246" t="str">
            <v>Pośrednie</v>
          </cell>
          <cell r="J246" t="str">
            <v>Koszty wydz. na usługi na zewnątrz.</v>
          </cell>
        </row>
        <row r="247">
          <cell r="A247" t="str">
            <v>11</v>
          </cell>
          <cell r="B247" t="str">
            <v>500 /1-11-901</v>
          </cell>
          <cell r="C247" t="str">
            <v>Prz‘dzalnia, Przen.k.sta’ych</v>
          </cell>
          <cell r="D247">
            <v>0</v>
          </cell>
          <cell r="E247">
            <v>0</v>
          </cell>
          <cell r="F247">
            <v>1067712.95</v>
          </cell>
          <cell r="G247">
            <v>0</v>
          </cell>
          <cell r="H247">
            <v>0</v>
          </cell>
          <cell r="I247" t="str">
            <v>Pośrednie</v>
          </cell>
          <cell r="J247" t="str">
            <v>Koszty wydz. na usługi na zewnątrz.</v>
          </cell>
        </row>
        <row r="248">
          <cell r="A248" t="str">
            <v>12</v>
          </cell>
          <cell r="B248" t="str">
            <v>500 /1-12-900</v>
          </cell>
          <cell r="C248" t="str">
            <v>Skr‘calnia, Przen.k.zmiennych</v>
          </cell>
          <cell r="D248">
            <v>0</v>
          </cell>
          <cell r="E248">
            <v>0</v>
          </cell>
          <cell r="F248">
            <v>13268.05</v>
          </cell>
          <cell r="G248">
            <v>2473.56</v>
          </cell>
          <cell r="H248">
            <v>-2473.56</v>
          </cell>
          <cell r="I248" t="str">
            <v>Pośrednie</v>
          </cell>
          <cell r="J248" t="str">
            <v>Koszty wydz. na usługi na zewnątrz.</v>
          </cell>
        </row>
        <row r="249">
          <cell r="A249" t="str">
            <v>12</v>
          </cell>
          <cell r="B249" t="str">
            <v>500 /1-12-901</v>
          </cell>
          <cell r="C249" t="str">
            <v>Skr‘calnia, Przen.k.sta’ych</v>
          </cell>
          <cell r="D249">
            <v>0</v>
          </cell>
          <cell r="E249">
            <v>0</v>
          </cell>
          <cell r="F249">
            <v>199754.87</v>
          </cell>
          <cell r="G249">
            <v>0</v>
          </cell>
          <cell r="H249">
            <v>0</v>
          </cell>
          <cell r="I249" t="str">
            <v>Pośrednie</v>
          </cell>
          <cell r="J249" t="str">
            <v>Koszty wydz. na usługi na zewnątrz.</v>
          </cell>
        </row>
        <row r="250">
          <cell r="A250" t="str">
            <v>14</v>
          </cell>
          <cell r="B250" t="str">
            <v>500 /1-14-900</v>
          </cell>
          <cell r="C250" t="str">
            <v>Tkalnia, Przen.k.zmiennych</v>
          </cell>
          <cell r="D250">
            <v>0</v>
          </cell>
          <cell r="E250">
            <v>0</v>
          </cell>
          <cell r="F250">
            <v>85121.3</v>
          </cell>
          <cell r="G250">
            <v>10818.18</v>
          </cell>
          <cell r="H250">
            <v>-10818.18</v>
          </cell>
          <cell r="I250" t="str">
            <v>Pośrednie</v>
          </cell>
          <cell r="J250" t="str">
            <v>Koszty wydz. na usługi na zewnątrz.</v>
          </cell>
        </row>
        <row r="251">
          <cell r="A251" t="str">
            <v>14</v>
          </cell>
          <cell r="B251" t="str">
            <v>500 /1-14-901</v>
          </cell>
          <cell r="C251" t="str">
            <v>Tkalnia, Przen.k.sta’ych</v>
          </cell>
          <cell r="D251">
            <v>0</v>
          </cell>
          <cell r="E251">
            <v>0</v>
          </cell>
          <cell r="F251">
            <v>1336222.58</v>
          </cell>
          <cell r="G251">
            <v>33782.04</v>
          </cell>
          <cell r="H251">
            <v>-33782.04</v>
          </cell>
          <cell r="I251" t="str">
            <v>Pośrednie</v>
          </cell>
          <cell r="J251" t="str">
            <v>Koszty wydz. na usługi na zewnątrz.</v>
          </cell>
        </row>
        <row r="252">
          <cell r="A252" t="str">
            <v>15</v>
          </cell>
          <cell r="B252" t="str">
            <v>500 /1-15-900</v>
          </cell>
          <cell r="C252" t="str">
            <v>Wyko¤czalnia, Przen.k.zmiennych</v>
          </cell>
          <cell r="D252">
            <v>0</v>
          </cell>
          <cell r="E252">
            <v>0</v>
          </cell>
          <cell r="F252">
            <v>239194.07</v>
          </cell>
          <cell r="G252">
            <v>1191.76</v>
          </cell>
          <cell r="H252">
            <v>-1191.76</v>
          </cell>
          <cell r="I252" t="str">
            <v>Pośrednie</v>
          </cell>
          <cell r="J252" t="str">
            <v>Koszty wydz. na usługi na zewnątrz.</v>
          </cell>
        </row>
        <row r="253">
          <cell r="A253" t="str">
            <v>15</v>
          </cell>
          <cell r="B253" t="str">
            <v>500 /1-15-901</v>
          </cell>
          <cell r="C253" t="str">
            <v>Wyko¤czalnia, Przen.k.sta’ych</v>
          </cell>
          <cell r="D253">
            <v>0</v>
          </cell>
          <cell r="E253">
            <v>0</v>
          </cell>
          <cell r="F253">
            <v>302970.12</v>
          </cell>
          <cell r="G253">
            <v>0</v>
          </cell>
          <cell r="H253">
            <v>0</v>
          </cell>
          <cell r="I253" t="str">
            <v>Pośrednie</v>
          </cell>
          <cell r="J253" t="str">
            <v>Koszty wydz. na usługi na zewnątrz.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wariant"/>
    </sheetNames>
    <sheetDataSet>
      <sheetData sheetId="0">
        <row r="3">
          <cell r="B3">
            <v>1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d"/>
      <sheetName val="Qco"/>
      <sheetName val="Qcw"/>
      <sheetName val="q_co"/>
      <sheetName val="q_cwu"/>
      <sheetName val="Wskaźniki"/>
      <sheetName val="Paliwo"/>
      <sheetName val="Paliwo (2)"/>
      <sheetName val="Paliwo_(2)"/>
      <sheetName val="krosno_-&gt;_grupę,_amortyzację"/>
      <sheetName val="F"/>
      <sheetName val="Loan_Schedule1"/>
      <sheetName val="Koszty"/>
      <sheetName val="zalozenia_wyniki"/>
      <sheetName val="wariant"/>
      <sheetName val="zap"/>
    </sheetNames>
    <sheetDataSet>
      <sheetData sheetId="0" refreshError="1"/>
      <sheetData sheetId="1" refreshError="1">
        <row r="3">
          <cell r="A3" t="str">
            <v>Lp</v>
          </cell>
          <cell r="B3" t="str">
            <v>Budynek</v>
          </cell>
          <cell r="C3" t="str">
            <v>paź</v>
          </cell>
          <cell r="D3" t="str">
            <v>lis</v>
          </cell>
          <cell r="E3" t="str">
            <v>gru</v>
          </cell>
          <cell r="F3" t="str">
            <v>sty</v>
          </cell>
          <cell r="G3" t="str">
            <v>lut</v>
          </cell>
          <cell r="H3" t="str">
            <v>mar</v>
          </cell>
          <cell r="I3" t="str">
            <v>kwi</v>
          </cell>
        </row>
        <row r="4">
          <cell r="A4">
            <v>1</v>
          </cell>
          <cell r="B4" t="str">
            <v>Szkolna 16-szkoła i bud. mieszk.</v>
          </cell>
          <cell r="C4">
            <v>150</v>
          </cell>
          <cell r="D4">
            <v>340</v>
          </cell>
          <cell r="E4">
            <v>421</v>
          </cell>
          <cell r="F4">
            <v>504</v>
          </cell>
          <cell r="G4">
            <v>360</v>
          </cell>
          <cell r="H4">
            <v>363</v>
          </cell>
          <cell r="I4">
            <v>113</v>
          </cell>
        </row>
        <row r="5">
          <cell r="A5">
            <v>2</v>
          </cell>
          <cell r="B5" t="str">
            <v>Młodzieżowa 1</v>
          </cell>
          <cell r="C5">
            <v>55</v>
          </cell>
          <cell r="D5">
            <v>108</v>
          </cell>
          <cell r="E5">
            <v>100</v>
          </cell>
          <cell r="F5">
            <v>119</v>
          </cell>
          <cell r="G5">
            <v>89</v>
          </cell>
          <cell r="H5">
            <v>131</v>
          </cell>
          <cell r="I5">
            <v>50</v>
          </cell>
        </row>
        <row r="6">
          <cell r="A6">
            <v>3</v>
          </cell>
          <cell r="B6" t="str">
            <v>Młodzieżowa 2</v>
          </cell>
          <cell r="C6">
            <v>51</v>
          </cell>
          <cell r="D6">
            <v>89</v>
          </cell>
          <cell r="E6">
            <v>99</v>
          </cell>
          <cell r="F6">
            <v>113</v>
          </cell>
          <cell r="G6">
            <v>88</v>
          </cell>
          <cell r="H6">
            <v>108</v>
          </cell>
          <cell r="I6">
            <v>45</v>
          </cell>
        </row>
        <row r="7">
          <cell r="A7">
            <v>4</v>
          </cell>
          <cell r="B7" t="str">
            <v>Młodzieżowa 3</v>
          </cell>
          <cell r="C7">
            <v>34</v>
          </cell>
          <cell r="D7">
            <v>49</v>
          </cell>
          <cell r="E7">
            <v>93</v>
          </cell>
          <cell r="F7">
            <v>80</v>
          </cell>
          <cell r="G7">
            <v>53</v>
          </cell>
          <cell r="H7">
            <v>71</v>
          </cell>
          <cell r="I7">
            <v>33</v>
          </cell>
        </row>
        <row r="8">
          <cell r="A8">
            <v>5</v>
          </cell>
          <cell r="B8" t="str">
            <v>Młodzieżowa 4</v>
          </cell>
          <cell r="C8">
            <v>53</v>
          </cell>
          <cell r="D8">
            <v>92</v>
          </cell>
          <cell r="E8">
            <v>97</v>
          </cell>
          <cell r="F8">
            <v>114</v>
          </cell>
          <cell r="G8">
            <v>92</v>
          </cell>
          <cell r="H8">
            <v>104</v>
          </cell>
          <cell r="I8">
            <v>47</v>
          </cell>
        </row>
        <row r="9">
          <cell r="A9">
            <v>6</v>
          </cell>
          <cell r="B9" t="str">
            <v>Młodzieżowa 5</v>
          </cell>
          <cell r="C9">
            <v>26</v>
          </cell>
          <cell r="D9">
            <v>40</v>
          </cell>
          <cell r="E9">
            <v>60</v>
          </cell>
          <cell r="F9">
            <v>55</v>
          </cell>
          <cell r="G9">
            <v>46</v>
          </cell>
          <cell r="H9">
            <v>60</v>
          </cell>
          <cell r="I9">
            <v>25</v>
          </cell>
        </row>
        <row r="10">
          <cell r="A10">
            <v>7</v>
          </cell>
          <cell r="B10" t="str">
            <v>Młodzieżowa 6-sklep GS</v>
          </cell>
          <cell r="C10">
            <v>7</v>
          </cell>
          <cell r="D10">
            <v>15</v>
          </cell>
          <cell r="E10">
            <v>24</v>
          </cell>
          <cell r="F10">
            <v>22</v>
          </cell>
          <cell r="G10">
            <v>21</v>
          </cell>
          <cell r="H10">
            <v>22</v>
          </cell>
          <cell r="I10">
            <v>20</v>
          </cell>
        </row>
        <row r="11">
          <cell r="A11">
            <v>8</v>
          </cell>
          <cell r="B11" t="str">
            <v>Młodzieżowa 7</v>
          </cell>
          <cell r="C11">
            <v>39</v>
          </cell>
          <cell r="D11">
            <v>79</v>
          </cell>
          <cell r="E11">
            <v>109</v>
          </cell>
          <cell r="F11">
            <v>100</v>
          </cell>
          <cell r="G11">
            <v>95</v>
          </cell>
          <cell r="H11">
            <v>84</v>
          </cell>
          <cell r="I11">
            <v>33</v>
          </cell>
        </row>
        <row r="12">
          <cell r="A12">
            <v>9</v>
          </cell>
          <cell r="B12" t="str">
            <v>Młodzieżowa 8-przedszkole</v>
          </cell>
          <cell r="C12">
            <v>82</v>
          </cell>
          <cell r="D12">
            <v>113</v>
          </cell>
          <cell r="E12">
            <v>142</v>
          </cell>
          <cell r="F12">
            <v>176</v>
          </cell>
          <cell r="G12">
            <v>147</v>
          </cell>
          <cell r="H12">
            <v>130</v>
          </cell>
          <cell r="I12">
            <v>43</v>
          </cell>
        </row>
        <row r="13">
          <cell r="A13">
            <v>10</v>
          </cell>
          <cell r="B13" t="str">
            <v>Młodzieżowa 9</v>
          </cell>
          <cell r="C13">
            <v>43</v>
          </cell>
          <cell r="D13">
            <v>84</v>
          </cell>
          <cell r="E13">
            <v>114</v>
          </cell>
          <cell r="F13">
            <v>107</v>
          </cell>
          <cell r="G13">
            <v>103</v>
          </cell>
          <cell r="H13">
            <v>89</v>
          </cell>
          <cell r="I13">
            <v>35</v>
          </cell>
        </row>
        <row r="14">
          <cell r="A14">
            <v>11</v>
          </cell>
          <cell r="B14" t="str">
            <v>Młodzieżowa 11</v>
          </cell>
          <cell r="C14">
            <v>40</v>
          </cell>
          <cell r="D14">
            <v>73</v>
          </cell>
          <cell r="E14">
            <v>99</v>
          </cell>
          <cell r="F14">
            <v>95</v>
          </cell>
          <cell r="G14">
            <v>73</v>
          </cell>
          <cell r="H14">
            <v>103</v>
          </cell>
          <cell r="I14">
            <v>33</v>
          </cell>
        </row>
        <row r="15">
          <cell r="A15">
            <v>12</v>
          </cell>
          <cell r="B15" t="str">
            <v>Tęczowa 1</v>
          </cell>
          <cell r="C15">
            <v>47</v>
          </cell>
          <cell r="D15">
            <v>86</v>
          </cell>
          <cell r="E15">
            <v>117</v>
          </cell>
          <cell r="F15">
            <v>103</v>
          </cell>
          <cell r="G15">
            <v>98</v>
          </cell>
          <cell r="H15">
            <v>88</v>
          </cell>
          <cell r="I15">
            <v>35</v>
          </cell>
        </row>
        <row r="16">
          <cell r="A16">
            <v>13</v>
          </cell>
          <cell r="B16" t="str">
            <v>Tęczowa 2A</v>
          </cell>
          <cell r="C16">
            <v>28</v>
          </cell>
          <cell r="D16">
            <v>44</v>
          </cell>
          <cell r="E16">
            <v>64</v>
          </cell>
          <cell r="F16">
            <v>61</v>
          </cell>
          <cell r="G16">
            <v>49</v>
          </cell>
          <cell r="H16">
            <v>61</v>
          </cell>
          <cell r="I16">
            <v>27</v>
          </cell>
        </row>
        <row r="17">
          <cell r="A17">
            <v>14</v>
          </cell>
          <cell r="B17" t="str">
            <v>Tęczowa 2B</v>
          </cell>
          <cell r="C17">
            <v>30</v>
          </cell>
          <cell r="D17">
            <v>42</v>
          </cell>
          <cell r="E17">
            <v>75</v>
          </cell>
          <cell r="F17">
            <v>64</v>
          </cell>
          <cell r="G17">
            <v>54</v>
          </cell>
          <cell r="H17">
            <v>70</v>
          </cell>
          <cell r="I17">
            <v>28</v>
          </cell>
        </row>
        <row r="18">
          <cell r="A18">
            <v>15</v>
          </cell>
          <cell r="B18" t="str">
            <v>Tęczowa 3</v>
          </cell>
          <cell r="C18">
            <v>21</v>
          </cell>
          <cell r="D18">
            <v>40</v>
          </cell>
          <cell r="E18">
            <v>55</v>
          </cell>
          <cell r="F18">
            <v>52</v>
          </cell>
          <cell r="G18">
            <v>49</v>
          </cell>
          <cell r="H18">
            <v>44</v>
          </cell>
          <cell r="I18">
            <v>16</v>
          </cell>
        </row>
        <row r="19">
          <cell r="A19">
            <v>16</v>
          </cell>
          <cell r="B19" t="str">
            <v>Tęczowa 4</v>
          </cell>
          <cell r="C19">
            <v>30</v>
          </cell>
          <cell r="D19">
            <v>45</v>
          </cell>
          <cell r="E19">
            <v>69</v>
          </cell>
          <cell r="F19">
            <v>60</v>
          </cell>
          <cell r="G19">
            <v>50</v>
          </cell>
          <cell r="H19">
            <v>61</v>
          </cell>
          <cell r="I19">
            <v>27</v>
          </cell>
        </row>
        <row r="20">
          <cell r="A20">
            <v>17</v>
          </cell>
          <cell r="B20" t="str">
            <v>Tęczowa 6</v>
          </cell>
          <cell r="C20">
            <v>30</v>
          </cell>
          <cell r="D20">
            <v>45</v>
          </cell>
          <cell r="E20">
            <v>74</v>
          </cell>
          <cell r="F20">
            <v>65</v>
          </cell>
          <cell r="G20">
            <v>53</v>
          </cell>
          <cell r="H20">
            <v>66</v>
          </cell>
          <cell r="I20">
            <v>28</v>
          </cell>
        </row>
        <row r="21">
          <cell r="A21">
            <v>18</v>
          </cell>
          <cell r="B21" t="str">
            <v>Leśna 8</v>
          </cell>
          <cell r="C21">
            <v>47</v>
          </cell>
          <cell r="D21">
            <v>70</v>
          </cell>
          <cell r="E21">
            <v>100</v>
          </cell>
          <cell r="F21">
            <v>88</v>
          </cell>
          <cell r="G21">
            <v>91</v>
          </cell>
          <cell r="H21">
            <v>87</v>
          </cell>
          <cell r="I21">
            <v>32</v>
          </cell>
        </row>
        <row r="22">
          <cell r="A22">
            <v>19</v>
          </cell>
          <cell r="B22" t="str">
            <v>Leśna 10</v>
          </cell>
          <cell r="C22">
            <v>39</v>
          </cell>
          <cell r="D22">
            <v>78</v>
          </cell>
          <cell r="E22">
            <v>104</v>
          </cell>
          <cell r="F22">
            <v>92</v>
          </cell>
          <cell r="G22">
            <v>97</v>
          </cell>
          <cell r="H22">
            <v>89</v>
          </cell>
          <cell r="I22">
            <v>34</v>
          </cell>
        </row>
        <row r="23">
          <cell r="A23">
            <v>20</v>
          </cell>
          <cell r="B23" t="str">
            <v>Leśna 12</v>
          </cell>
          <cell r="C23">
            <v>49</v>
          </cell>
          <cell r="D23">
            <v>89</v>
          </cell>
          <cell r="E23">
            <v>117</v>
          </cell>
          <cell r="F23">
            <v>105</v>
          </cell>
          <cell r="G23">
            <v>104</v>
          </cell>
          <cell r="H23">
            <v>96</v>
          </cell>
          <cell r="I23">
            <v>38</v>
          </cell>
        </row>
        <row r="24">
          <cell r="A24">
            <v>21</v>
          </cell>
          <cell r="B24" t="str">
            <v>Zielona 4</v>
          </cell>
          <cell r="C24">
            <v>16</v>
          </cell>
          <cell r="D24">
            <v>36</v>
          </cell>
          <cell r="E24">
            <v>38</v>
          </cell>
          <cell r="F24">
            <v>37</v>
          </cell>
          <cell r="G24">
            <v>38</v>
          </cell>
          <cell r="H24">
            <v>33</v>
          </cell>
          <cell r="I24">
            <v>13</v>
          </cell>
        </row>
        <row r="25">
          <cell r="A25">
            <v>22</v>
          </cell>
          <cell r="B25" t="str">
            <v>Zielona 6</v>
          </cell>
          <cell r="C25">
            <v>46</v>
          </cell>
          <cell r="D25">
            <v>86</v>
          </cell>
          <cell r="E25">
            <v>116</v>
          </cell>
          <cell r="F25">
            <v>101</v>
          </cell>
          <cell r="G25">
            <v>157</v>
          </cell>
          <cell r="H25">
            <v>54</v>
          </cell>
          <cell r="I25">
            <v>45</v>
          </cell>
        </row>
        <row r="26">
          <cell r="A26">
            <v>23</v>
          </cell>
          <cell r="B26" t="str">
            <v>Zielona 8</v>
          </cell>
          <cell r="C26">
            <v>71</v>
          </cell>
          <cell r="D26">
            <v>128</v>
          </cell>
          <cell r="E26">
            <v>166</v>
          </cell>
          <cell r="F26">
            <v>145</v>
          </cell>
          <cell r="G26">
            <v>146</v>
          </cell>
          <cell r="H26">
            <v>142</v>
          </cell>
          <cell r="I26">
            <v>59</v>
          </cell>
        </row>
        <row r="27">
          <cell r="A27">
            <v>24</v>
          </cell>
          <cell r="B27" t="str">
            <v>Zielona 2 - Ośrodek Zdrowia</v>
          </cell>
          <cell r="C27">
            <v>71</v>
          </cell>
          <cell r="D27">
            <v>129</v>
          </cell>
          <cell r="E27">
            <v>174</v>
          </cell>
          <cell r="F27">
            <v>146</v>
          </cell>
          <cell r="G27">
            <v>142</v>
          </cell>
          <cell r="H27">
            <v>144</v>
          </cell>
          <cell r="I27">
            <v>53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emperat"/>
      <sheetName val="dane"/>
      <sheetName val="OLEJ"/>
      <sheetName val="kotlownia"/>
      <sheetName val="emisja"/>
      <sheetName val="Zal2_2_1"/>
      <sheetName val="uporzadk (2)"/>
      <sheetName val="Zal2_2_2"/>
      <sheetName val="Zal2_3_1"/>
      <sheetName val="Zal2_5_1"/>
      <sheetName val="Koszty kotł "/>
      <sheetName val="uporzadk_(2)"/>
      <sheetName val="Koszty_kotł_"/>
      <sheetName val="uporzadk_(2)1"/>
      <sheetName val="Koszty_kotł_1"/>
    </sheetNames>
    <sheetDataSet>
      <sheetData sheetId="0" refreshError="1">
        <row r="2">
          <cell r="A2" t="str">
            <v>DATA</v>
          </cell>
        </row>
        <row r="3">
          <cell r="A3">
            <v>36069</v>
          </cell>
        </row>
        <row r="4">
          <cell r="A4">
            <v>36070</v>
          </cell>
        </row>
        <row r="5">
          <cell r="A5">
            <v>36071</v>
          </cell>
        </row>
        <row r="6">
          <cell r="A6">
            <v>36072</v>
          </cell>
        </row>
        <row r="7">
          <cell r="A7">
            <v>36073</v>
          </cell>
        </row>
        <row r="8">
          <cell r="A8">
            <v>36074</v>
          </cell>
        </row>
        <row r="9">
          <cell r="A9">
            <v>36075</v>
          </cell>
        </row>
        <row r="10">
          <cell r="A10">
            <v>36076</v>
          </cell>
        </row>
        <row r="11">
          <cell r="A11">
            <v>36077</v>
          </cell>
        </row>
        <row r="12">
          <cell r="A12">
            <v>36078</v>
          </cell>
        </row>
        <row r="13">
          <cell r="A13">
            <v>36079</v>
          </cell>
        </row>
        <row r="14">
          <cell r="A14">
            <v>36080</v>
          </cell>
        </row>
        <row r="15">
          <cell r="A15">
            <v>36081</v>
          </cell>
        </row>
        <row r="16">
          <cell r="A16">
            <v>36082</v>
          </cell>
        </row>
        <row r="17">
          <cell r="A17">
            <v>36083</v>
          </cell>
        </row>
        <row r="18">
          <cell r="A18">
            <v>36084</v>
          </cell>
        </row>
        <row r="19">
          <cell r="A19">
            <v>36085</v>
          </cell>
        </row>
        <row r="20">
          <cell r="A20">
            <v>36086</v>
          </cell>
        </row>
        <row r="21">
          <cell r="A21">
            <v>36087</v>
          </cell>
        </row>
        <row r="22">
          <cell r="A22">
            <v>36088</v>
          </cell>
        </row>
        <row r="23">
          <cell r="A23">
            <v>36089</v>
          </cell>
        </row>
        <row r="24">
          <cell r="A24">
            <v>36090</v>
          </cell>
        </row>
        <row r="25">
          <cell r="A25">
            <v>36091</v>
          </cell>
        </row>
        <row r="26">
          <cell r="A26">
            <v>36092</v>
          </cell>
        </row>
        <row r="27">
          <cell r="A27">
            <v>36093</v>
          </cell>
        </row>
        <row r="28">
          <cell r="A28">
            <v>36094</v>
          </cell>
        </row>
        <row r="29">
          <cell r="A29">
            <v>36095</v>
          </cell>
        </row>
        <row r="30">
          <cell r="A30">
            <v>36096</v>
          </cell>
        </row>
        <row r="31">
          <cell r="A31">
            <v>36097</v>
          </cell>
        </row>
        <row r="32">
          <cell r="A32">
            <v>36098</v>
          </cell>
        </row>
        <row r="33">
          <cell r="A33">
            <v>36099</v>
          </cell>
        </row>
        <row r="36">
          <cell r="A36">
            <v>24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p"/>
      <sheetName val="bazowy"/>
      <sheetName val="bazowy-ceny stale"/>
      <sheetName val="inwestycje"/>
      <sheetName val="inwestycje-ceny stale"/>
      <sheetName val="rynek"/>
      <sheetName val="dzierżawy+majątek"/>
      <sheetName val="Zestawienie wycen"/>
      <sheetName val="st99"/>
      <sheetName val="Skład. MT"/>
      <sheetName val="Zap"/>
      <sheetName val="księg"/>
      <sheetName val="bazowy-ceny_stale"/>
      <sheetName val="inwestycje-ceny_stale"/>
      <sheetName val="Zestawienie_wycen"/>
      <sheetName val="Skład__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genda"/>
      <sheetName val="zalozenia_wyniki"/>
      <sheetName val="dane techniczne"/>
      <sheetName val="analiza_ekonomiczna"/>
      <sheetName val="finansowanie"/>
      <sheetName val="dane_techniczne"/>
    </sheetNames>
    <sheetDataSet>
      <sheetData sheetId="0" refreshError="1"/>
      <sheetData sheetId="1">
        <row r="18">
          <cell r="G18" t="str">
            <v>Struktura finansowania:</v>
          </cell>
        </row>
        <row r="19">
          <cell r="G19" t="str">
            <v>Kapitał własny</v>
          </cell>
        </row>
        <row r="20">
          <cell r="G20" t="str">
            <v>Kredyt</v>
          </cell>
        </row>
        <row r="21">
          <cell r="G21" t="str">
            <v>w tym: Kredyt I</v>
          </cell>
        </row>
        <row r="22">
          <cell r="G22" t="str">
            <v xml:space="preserve">          Kredyt II    </v>
          </cell>
        </row>
        <row r="23">
          <cell r="G23" t="str">
            <v>Oprocentowanie (średni koszt kredytu)</v>
          </cell>
        </row>
        <row r="25">
          <cell r="G25" t="str">
            <v xml:space="preserve">Ogółem </v>
          </cell>
        </row>
        <row r="26">
          <cell r="G26" t="str">
            <v>Kredyt I  - Bank Światowy</v>
          </cell>
        </row>
        <row r="27">
          <cell r="G27" t="str">
            <v>Kredyt II  - Komercyjny</v>
          </cell>
        </row>
      </sheetData>
      <sheetData sheetId="2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5:E59"/>
  <sheetViews>
    <sheetView workbookViewId="0">
      <selection activeCell="A10" sqref="A10"/>
    </sheetView>
  </sheetViews>
  <sheetFormatPr defaultRowHeight="15" x14ac:dyDescent="0.25"/>
  <cols>
    <col min="1" max="1" width="3" customWidth="1"/>
    <col min="2" max="2" width="9.85546875" customWidth="1"/>
    <col min="3" max="3" width="8.5703125" customWidth="1"/>
    <col min="4" max="4" width="9.28515625" customWidth="1"/>
    <col min="5" max="5" width="51.140625" customWidth="1"/>
  </cols>
  <sheetData>
    <row r="5" spans="2:5" x14ac:dyDescent="0.25">
      <c r="B5" t="s">
        <v>83</v>
      </c>
    </row>
    <row r="7" spans="2:5" ht="19.5" customHeight="1" x14ac:dyDescent="0.25">
      <c r="B7" s="126" t="s">
        <v>70</v>
      </c>
      <c r="C7" s="126"/>
      <c r="D7" s="126"/>
      <c r="E7" s="126"/>
    </row>
    <row r="8" spans="2:5" ht="17.25" customHeight="1" x14ac:dyDescent="0.25">
      <c r="B8" s="126" t="s">
        <v>84</v>
      </c>
      <c r="C8" s="126"/>
      <c r="D8" s="126"/>
      <c r="E8" s="126"/>
    </row>
    <row r="9" spans="2:5" x14ac:dyDescent="0.25">
      <c r="B9" s="106"/>
      <c r="C9" s="106"/>
      <c r="D9" s="106"/>
      <c r="E9" s="106"/>
    </row>
    <row r="10" spans="2:5" x14ac:dyDescent="0.25">
      <c r="B10" s="108" t="s">
        <v>71</v>
      </c>
    </row>
    <row r="12" spans="2:5" x14ac:dyDescent="0.25">
      <c r="B12" s="100" t="s">
        <v>60</v>
      </c>
    </row>
    <row r="13" spans="2:5" x14ac:dyDescent="0.25">
      <c r="B13" t="s">
        <v>32</v>
      </c>
    </row>
    <row r="14" spans="2:5" x14ac:dyDescent="0.25">
      <c r="B14" s="94" t="s">
        <v>35</v>
      </c>
      <c r="C14" s="95"/>
      <c r="D14" s="113">
        <v>2024</v>
      </c>
      <c r="E14" s="95" t="s">
        <v>33</v>
      </c>
    </row>
    <row r="15" spans="2:5" x14ac:dyDescent="0.25">
      <c r="B15" s="94" t="s">
        <v>65</v>
      </c>
      <c r="C15" s="94" t="s">
        <v>31</v>
      </c>
      <c r="D15" s="113">
        <v>15</v>
      </c>
      <c r="E15" s="95" t="s">
        <v>66</v>
      </c>
    </row>
    <row r="16" spans="2:5" x14ac:dyDescent="0.25">
      <c r="B16" s="94" t="s">
        <v>63</v>
      </c>
      <c r="C16" s="94" t="s">
        <v>8</v>
      </c>
      <c r="D16" s="114">
        <v>500000</v>
      </c>
      <c r="E16" s="95" t="s">
        <v>61</v>
      </c>
    </row>
    <row r="17" spans="2:5" x14ac:dyDescent="0.25">
      <c r="B17" s="94" t="s">
        <v>64</v>
      </c>
      <c r="C17" s="94" t="s">
        <v>8</v>
      </c>
      <c r="D17" s="114">
        <v>10000</v>
      </c>
      <c r="E17" s="95" t="s">
        <v>62</v>
      </c>
    </row>
    <row r="18" spans="2:5" x14ac:dyDescent="0.25">
      <c r="B18" s="94" t="s">
        <v>34</v>
      </c>
      <c r="C18" s="94" t="s">
        <v>8</v>
      </c>
      <c r="D18" s="96">
        <f>SUM(D16:D17)</f>
        <v>510000</v>
      </c>
      <c r="E18" s="95" t="s">
        <v>54</v>
      </c>
    </row>
    <row r="19" spans="2:5" x14ac:dyDescent="0.25">
      <c r="B19" s="94" t="s">
        <v>81</v>
      </c>
      <c r="C19" s="94" t="s">
        <v>8</v>
      </c>
      <c r="D19" s="96"/>
      <c r="E19" s="95" t="s">
        <v>82</v>
      </c>
    </row>
    <row r="20" spans="2:5" x14ac:dyDescent="0.25">
      <c r="B20" s="94" t="s">
        <v>38</v>
      </c>
      <c r="C20" s="94" t="s">
        <v>36</v>
      </c>
      <c r="D20" s="114">
        <v>100000</v>
      </c>
      <c r="E20" s="95" t="s">
        <v>37</v>
      </c>
    </row>
    <row r="21" spans="2:5" x14ac:dyDescent="0.25">
      <c r="B21" s="94" t="s">
        <v>72</v>
      </c>
      <c r="C21" s="94" t="s">
        <v>36</v>
      </c>
      <c r="D21" s="114">
        <v>50000</v>
      </c>
      <c r="E21" s="95" t="s">
        <v>39</v>
      </c>
    </row>
    <row r="22" spans="2:5" x14ac:dyDescent="0.25">
      <c r="B22" s="94" t="s">
        <v>40</v>
      </c>
      <c r="C22" s="94" t="s">
        <v>36</v>
      </c>
      <c r="D22" s="114">
        <v>20000</v>
      </c>
      <c r="E22" s="95" t="s">
        <v>41</v>
      </c>
    </row>
    <row r="23" spans="2:5" x14ac:dyDescent="0.25">
      <c r="B23" s="109" t="s">
        <v>75</v>
      </c>
      <c r="C23" s="94" t="s">
        <v>36</v>
      </c>
      <c r="D23" s="96">
        <f>D20-D21+D22</f>
        <v>70000</v>
      </c>
      <c r="E23" s="110" t="s">
        <v>77</v>
      </c>
    </row>
    <row r="24" spans="2:5" x14ac:dyDescent="0.25">
      <c r="B24" s="97"/>
      <c r="C24" s="94" t="s">
        <v>9</v>
      </c>
      <c r="D24" s="103">
        <v>0.04</v>
      </c>
      <c r="E24" s="95" t="s">
        <v>43</v>
      </c>
    </row>
    <row r="25" spans="2:5" x14ac:dyDescent="0.25">
      <c r="B25" s="101"/>
      <c r="C25" s="92"/>
      <c r="D25" s="102"/>
    </row>
    <row r="26" spans="2:5" x14ac:dyDescent="0.25">
      <c r="B26" s="100" t="s">
        <v>58</v>
      </c>
    </row>
    <row r="27" spans="2:5" x14ac:dyDescent="0.25">
      <c r="B27" s="94" t="s">
        <v>30</v>
      </c>
      <c r="C27" s="94" t="s">
        <v>31</v>
      </c>
      <c r="D27" s="104">
        <f>IF(D23=0,"bd",D18/D23)</f>
        <v>7.2857142857142856</v>
      </c>
      <c r="E27" s="95" t="s">
        <v>76</v>
      </c>
    </row>
    <row r="28" spans="2:5" x14ac:dyDescent="0.25">
      <c r="B28" s="94" t="s">
        <v>42</v>
      </c>
      <c r="C28" s="94" t="s">
        <v>8</v>
      </c>
      <c r="D28" s="96">
        <f>Efektywnosc!E62</f>
        <v>238353.00024208508</v>
      </c>
      <c r="E28" s="95" t="s">
        <v>67</v>
      </c>
    </row>
    <row r="29" spans="2:5" x14ac:dyDescent="0.25">
      <c r="B29" s="94" t="s">
        <v>29</v>
      </c>
      <c r="C29" s="94" t="s">
        <v>9</v>
      </c>
      <c r="D29" s="98">
        <f>Efektywnosc!E63</f>
        <v>0.1076356616856049</v>
      </c>
      <c r="E29" s="95" t="s">
        <v>44</v>
      </c>
    </row>
    <row r="30" spans="2:5" x14ac:dyDescent="0.25">
      <c r="B30" s="92"/>
      <c r="C30" s="92"/>
      <c r="D30" s="93"/>
    </row>
    <row r="31" spans="2:5" x14ac:dyDescent="0.25">
      <c r="B31" s="115" t="s">
        <v>78</v>
      </c>
      <c r="C31" s="92"/>
      <c r="D31" s="93"/>
    </row>
    <row r="32" spans="2:5" x14ac:dyDescent="0.25">
      <c r="B32" s="119" t="s">
        <v>80</v>
      </c>
      <c r="C32" s="115"/>
      <c r="D32" s="117"/>
      <c r="E32" s="118"/>
    </row>
    <row r="33" spans="2:5" x14ac:dyDescent="0.25">
      <c r="B33" s="116" t="s">
        <v>79</v>
      </c>
      <c r="C33" s="115"/>
      <c r="D33" s="117"/>
      <c r="E33" s="118"/>
    </row>
    <row r="34" spans="2:5" x14ac:dyDescent="0.25">
      <c r="B34" s="92"/>
      <c r="C34" s="92"/>
      <c r="D34" s="93"/>
    </row>
    <row r="35" spans="2:5" x14ac:dyDescent="0.25">
      <c r="B35" s="92"/>
      <c r="C35" s="92"/>
    </row>
    <row r="36" spans="2:5" ht="15.75" x14ac:dyDescent="0.25">
      <c r="B36" s="123" t="s">
        <v>95</v>
      </c>
      <c r="C36" s="124"/>
      <c r="D36" s="124"/>
      <c r="E36" s="124"/>
    </row>
    <row r="37" spans="2:5" x14ac:dyDescent="0.25">
      <c r="B37" s="100"/>
      <c r="C37" s="124"/>
      <c r="D37" s="124"/>
      <c r="E37" s="124"/>
    </row>
    <row r="38" spans="2:5" x14ac:dyDescent="0.25">
      <c r="B38" s="100" t="s">
        <v>96</v>
      </c>
      <c r="C38" s="124"/>
      <c r="D38" s="124"/>
      <c r="E38" s="124"/>
    </row>
    <row r="39" spans="2:5" x14ac:dyDescent="0.25">
      <c r="B39" s="100" t="s">
        <v>115</v>
      </c>
    </row>
    <row r="40" spans="2:5" x14ac:dyDescent="0.25">
      <c r="B40" s="94" t="s">
        <v>97</v>
      </c>
      <c r="C40" s="94" t="s">
        <v>98</v>
      </c>
      <c r="D40" s="95"/>
      <c r="E40" s="95" t="s">
        <v>116</v>
      </c>
    </row>
    <row r="41" spans="2:5" x14ac:dyDescent="0.25">
      <c r="B41" s="94" t="s">
        <v>99</v>
      </c>
      <c r="C41" s="94" t="s">
        <v>93</v>
      </c>
      <c r="D41" s="95"/>
      <c r="E41" s="95" t="s">
        <v>100</v>
      </c>
    </row>
    <row r="42" spans="2:5" x14ac:dyDescent="0.25">
      <c r="B42" s="94" t="s">
        <v>101</v>
      </c>
      <c r="C42" s="94" t="s">
        <v>102</v>
      </c>
      <c r="D42" s="95"/>
      <c r="E42" s="95" t="s">
        <v>103</v>
      </c>
    </row>
    <row r="43" spans="2:5" x14ac:dyDescent="0.25">
      <c r="B43" s="94" t="s">
        <v>104</v>
      </c>
      <c r="C43" s="94" t="s">
        <v>102</v>
      </c>
      <c r="D43" s="95"/>
      <c r="E43" s="95" t="s">
        <v>105</v>
      </c>
    </row>
    <row r="44" spans="2:5" x14ac:dyDescent="0.25">
      <c r="B44" s="92"/>
      <c r="C44" s="92"/>
    </row>
    <row r="45" spans="2:5" x14ac:dyDescent="0.25">
      <c r="B45" s="100" t="s">
        <v>106</v>
      </c>
    </row>
    <row r="46" spans="2:5" x14ac:dyDescent="0.25">
      <c r="B46" s="94" t="s">
        <v>107</v>
      </c>
      <c r="C46" s="94" t="s">
        <v>102</v>
      </c>
      <c r="D46" s="95"/>
      <c r="E46" s="95" t="s">
        <v>108</v>
      </c>
    </row>
    <row r="47" spans="2:5" x14ac:dyDescent="0.25">
      <c r="B47" s="94" t="s">
        <v>109</v>
      </c>
      <c r="C47" s="92" t="s">
        <v>88</v>
      </c>
      <c r="D47" s="95"/>
      <c r="E47" s="95" t="s">
        <v>100</v>
      </c>
    </row>
    <row r="48" spans="2:5" x14ac:dyDescent="0.25">
      <c r="B48" s="94" t="s">
        <v>101</v>
      </c>
      <c r="C48" s="94" t="s">
        <v>102</v>
      </c>
      <c r="D48" s="95"/>
      <c r="E48" s="95" t="s">
        <v>103</v>
      </c>
    </row>
    <row r="49" spans="2:5" x14ac:dyDescent="0.25">
      <c r="B49" s="92"/>
      <c r="C49" s="92"/>
    </row>
    <row r="50" spans="2:5" x14ac:dyDescent="0.25">
      <c r="B50" s="125" t="s">
        <v>110</v>
      </c>
      <c r="C50" s="92"/>
      <c r="D50" s="92"/>
    </row>
    <row r="51" spans="2:5" x14ac:dyDescent="0.25">
      <c r="B51" s="94" t="s">
        <v>97</v>
      </c>
      <c r="C51" s="94" t="str">
        <f>C40</f>
        <v>MWh/rok</v>
      </c>
      <c r="D51" s="94"/>
      <c r="E51" s="95" t="str">
        <f>E40</f>
        <v>Roczne zużycie energii elektrycznej</v>
      </c>
    </row>
    <row r="52" spans="2:5" x14ac:dyDescent="0.25">
      <c r="B52" s="94" t="s">
        <v>99</v>
      </c>
      <c r="C52" s="94" t="s">
        <v>93</v>
      </c>
      <c r="D52" s="94">
        <f>'Wskazniki emisji'!C12/1000</f>
        <v>0.68500000000000005</v>
      </c>
      <c r="E52" s="95" t="s">
        <v>100</v>
      </c>
    </row>
    <row r="53" spans="2:5" x14ac:dyDescent="0.25">
      <c r="B53" s="94" t="s">
        <v>111</v>
      </c>
      <c r="C53" s="94" t="s">
        <v>102</v>
      </c>
      <c r="D53" s="94"/>
      <c r="E53" s="95" t="s">
        <v>112</v>
      </c>
    </row>
    <row r="54" spans="2:5" x14ac:dyDescent="0.25">
      <c r="B54" s="94" t="s">
        <v>104</v>
      </c>
      <c r="C54" s="94" t="s">
        <v>102</v>
      </c>
      <c r="D54" s="94"/>
      <c r="E54" s="95" t="s">
        <v>113</v>
      </c>
    </row>
    <row r="55" spans="2:5" x14ac:dyDescent="0.25">
      <c r="B55" s="125" t="s">
        <v>114</v>
      </c>
      <c r="C55" s="92"/>
      <c r="D55" s="92"/>
    </row>
    <row r="56" spans="2:5" x14ac:dyDescent="0.25">
      <c r="B56" s="94" t="s">
        <v>104</v>
      </c>
      <c r="C56" s="94" t="s">
        <v>102</v>
      </c>
      <c r="D56" s="94"/>
      <c r="E56" s="95" t="s">
        <v>105</v>
      </c>
    </row>
    <row r="57" spans="2:5" x14ac:dyDescent="0.25">
      <c r="B57" s="124"/>
      <c r="C57" s="124"/>
      <c r="D57" s="124"/>
      <c r="E57" s="124"/>
    </row>
    <row r="58" spans="2:5" ht="30.75" customHeight="1" x14ac:dyDescent="0.25">
      <c r="B58" s="127" t="s">
        <v>117</v>
      </c>
      <c r="C58" s="127"/>
      <c r="D58" s="127"/>
      <c r="E58" s="127"/>
    </row>
    <row r="59" spans="2:5" x14ac:dyDescent="0.25">
      <c r="B59" s="94" t="s">
        <v>104</v>
      </c>
      <c r="C59" s="94" t="s">
        <v>102</v>
      </c>
      <c r="D59" s="95"/>
      <c r="E59" s="95" t="s">
        <v>113</v>
      </c>
    </row>
  </sheetData>
  <mergeCells count="3">
    <mergeCell ref="B7:E7"/>
    <mergeCell ref="B8:E8"/>
    <mergeCell ref="B58:E58"/>
  </mergeCells>
  <pageMargins left="0.7" right="0.7" top="0.75" bottom="0.75" header="0.3" footer="0.3"/>
  <pageSetup paperSize="9" orientation="portrait" r:id="rId1"/>
  <rowBreaks count="1" manualBreakCount="1">
    <brk id="35" max="16383" man="1"/>
  </rowBreaks>
  <ignoredErrors>
    <ignoredError sqref="D18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U64"/>
  <sheetViews>
    <sheetView tabSelected="1" workbookViewId="0">
      <selection activeCell="AC11" sqref="AC11"/>
    </sheetView>
  </sheetViews>
  <sheetFormatPr defaultColWidth="10.28515625" defaultRowHeight="11.25" x14ac:dyDescent="0.25"/>
  <cols>
    <col min="1" max="1" width="2.5703125" style="2" customWidth="1"/>
    <col min="2" max="2" width="4.28515625" style="1" customWidth="1"/>
    <col min="3" max="3" width="42.28515625" style="4" customWidth="1"/>
    <col min="4" max="4" width="7.28515625" style="1" customWidth="1"/>
    <col min="5" max="5" width="8.5703125" style="2" customWidth="1"/>
    <col min="6" max="21" width="6.7109375" style="2" customWidth="1"/>
    <col min="22" max="22" width="7.5703125" style="2" customWidth="1"/>
    <col min="23" max="16384" width="10.28515625" style="2"/>
  </cols>
  <sheetData>
    <row r="5" spans="2:21" ht="15" customHeight="1" x14ac:dyDescent="0.25">
      <c r="C5" s="107" t="s">
        <v>68</v>
      </c>
    </row>
    <row r="6" spans="2:21" ht="15.75" x14ac:dyDescent="0.25">
      <c r="B6" s="3"/>
      <c r="C6" s="5" t="s">
        <v>0</v>
      </c>
    </row>
    <row r="7" spans="2:21" ht="11.25" customHeight="1" x14ac:dyDescent="0.25">
      <c r="B7" s="3"/>
    </row>
    <row r="8" spans="2:21" ht="12" x14ac:dyDescent="0.25">
      <c r="B8" s="128" t="s">
        <v>1</v>
      </c>
      <c r="C8" s="129"/>
      <c r="D8" s="129"/>
      <c r="E8" s="129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</row>
    <row r="9" spans="2:21" ht="12" x14ac:dyDescent="0.25">
      <c r="B9" s="7" t="s">
        <v>2</v>
      </c>
      <c r="C9" s="8" t="s">
        <v>3</v>
      </c>
      <c r="D9" s="9" t="s">
        <v>4</v>
      </c>
      <c r="E9" s="10" t="s">
        <v>5</v>
      </c>
      <c r="F9" s="10">
        <f>Parametry!D14</f>
        <v>2024</v>
      </c>
      <c r="G9" s="10">
        <f t="shared" ref="G9:S9" si="0">F9+1</f>
        <v>2025</v>
      </c>
      <c r="H9" s="10">
        <f t="shared" si="0"/>
        <v>2026</v>
      </c>
      <c r="I9" s="10">
        <f>H9+1</f>
        <v>2027</v>
      </c>
      <c r="J9" s="10">
        <f t="shared" si="0"/>
        <v>2028</v>
      </c>
      <c r="K9" s="10">
        <f t="shared" si="0"/>
        <v>2029</v>
      </c>
      <c r="L9" s="10">
        <f t="shared" si="0"/>
        <v>2030</v>
      </c>
      <c r="M9" s="10">
        <f t="shared" si="0"/>
        <v>2031</v>
      </c>
      <c r="N9" s="10">
        <f t="shared" si="0"/>
        <v>2032</v>
      </c>
      <c r="O9" s="10">
        <f t="shared" si="0"/>
        <v>2033</v>
      </c>
      <c r="P9" s="10">
        <f t="shared" si="0"/>
        <v>2034</v>
      </c>
      <c r="Q9" s="10">
        <f t="shared" si="0"/>
        <v>2035</v>
      </c>
      <c r="R9" s="10">
        <f t="shared" si="0"/>
        <v>2036</v>
      </c>
      <c r="S9" s="10">
        <f t="shared" si="0"/>
        <v>2037</v>
      </c>
      <c r="T9" s="10">
        <f t="shared" ref="T9" si="1">S9+1</f>
        <v>2038</v>
      </c>
      <c r="U9" s="10">
        <f t="shared" ref="U9" si="2">T9+1</f>
        <v>2039</v>
      </c>
    </row>
    <row r="10" spans="2:21" ht="14.1" customHeight="1" x14ac:dyDescent="0.25">
      <c r="B10" s="11">
        <v>1</v>
      </c>
      <c r="C10" s="12" t="s">
        <v>69</v>
      </c>
      <c r="D10" s="11" t="s">
        <v>6</v>
      </c>
      <c r="E10" s="13"/>
      <c r="F10" s="14">
        <v>0</v>
      </c>
      <c r="G10" s="14">
        <v>1</v>
      </c>
      <c r="H10" s="14">
        <v>2</v>
      </c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</row>
    <row r="11" spans="2:21" ht="14.1" customHeight="1" x14ac:dyDescent="0.25">
      <c r="B11" s="11">
        <v>2</v>
      </c>
      <c r="C11" s="12" t="s">
        <v>7</v>
      </c>
      <c r="D11" s="11" t="s">
        <v>6</v>
      </c>
      <c r="E11" s="13"/>
      <c r="F11" s="15">
        <v>0</v>
      </c>
      <c r="G11" s="15">
        <v>1</v>
      </c>
      <c r="H11" s="15">
        <v>2</v>
      </c>
      <c r="I11" s="15">
        <v>3</v>
      </c>
      <c r="J11" s="15">
        <v>4</v>
      </c>
      <c r="K11" s="15">
        <v>5</v>
      </c>
      <c r="L11" s="15">
        <v>6</v>
      </c>
      <c r="M11" s="15">
        <v>7</v>
      </c>
      <c r="N11" s="15">
        <v>8</v>
      </c>
      <c r="O11" s="15">
        <v>9</v>
      </c>
      <c r="P11" s="15">
        <v>10</v>
      </c>
      <c r="Q11" s="15">
        <v>11</v>
      </c>
      <c r="R11" s="15">
        <v>12</v>
      </c>
      <c r="S11" s="15">
        <v>13</v>
      </c>
      <c r="T11" s="15">
        <v>14</v>
      </c>
      <c r="U11" s="15">
        <v>15</v>
      </c>
    </row>
    <row r="12" spans="2:21" ht="14.1" customHeight="1" x14ac:dyDescent="0.25">
      <c r="B12" s="11">
        <v>3</v>
      </c>
      <c r="C12" s="16" t="s">
        <v>46</v>
      </c>
      <c r="D12" s="17" t="s">
        <v>8</v>
      </c>
      <c r="E12" s="18">
        <f>SUM(F12:M12)</f>
        <v>0</v>
      </c>
      <c r="F12" s="18"/>
      <c r="G12" s="18"/>
      <c r="H12" s="18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</row>
    <row r="13" spans="2:21" ht="14.1" customHeight="1" x14ac:dyDescent="0.25">
      <c r="B13" s="11">
        <v>4</v>
      </c>
      <c r="C13" s="16" t="s">
        <v>47</v>
      </c>
      <c r="D13" s="17" t="s">
        <v>8</v>
      </c>
      <c r="E13" s="18">
        <f>SUM(F13:M13)</f>
        <v>0</v>
      </c>
      <c r="F13" s="18"/>
      <c r="G13" s="18"/>
      <c r="H13" s="18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</row>
    <row r="14" spans="2:21" ht="14.1" customHeight="1" x14ac:dyDescent="0.25">
      <c r="B14" s="11">
        <v>5</v>
      </c>
      <c r="C14" s="16" t="s">
        <v>48</v>
      </c>
      <c r="D14" s="17" t="s">
        <v>8</v>
      </c>
      <c r="E14" s="18">
        <f>SUM(F14:M14)</f>
        <v>500000</v>
      </c>
      <c r="F14" s="18">
        <f>Parametry!D16</f>
        <v>500000</v>
      </c>
      <c r="G14" s="18"/>
      <c r="H14" s="18"/>
      <c r="I14" s="18"/>
      <c r="J14" s="16"/>
      <c r="K14" s="16"/>
      <c r="L14" s="16"/>
      <c r="M14" s="16"/>
      <c r="N14" s="16"/>
      <c r="O14" s="16"/>
      <c r="P14" s="16"/>
      <c r="Q14" s="16"/>
      <c r="R14" s="16"/>
      <c r="S14" s="16"/>
      <c r="T14" s="16"/>
      <c r="U14" s="16"/>
    </row>
    <row r="15" spans="2:21" ht="14.1" customHeight="1" x14ac:dyDescent="0.25">
      <c r="B15" s="11">
        <v>6</v>
      </c>
      <c r="C15" s="16" t="s">
        <v>49</v>
      </c>
      <c r="D15" s="17"/>
      <c r="E15" s="18">
        <f>SUM(F15:M15)</f>
        <v>10000</v>
      </c>
      <c r="F15" s="18">
        <f>Parametry!D17</f>
        <v>10000</v>
      </c>
      <c r="G15" s="18"/>
      <c r="H15" s="18"/>
      <c r="I15" s="18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</row>
    <row r="16" spans="2:21" ht="14.1" customHeight="1" x14ac:dyDescent="0.25">
      <c r="B16" s="11">
        <v>7</v>
      </c>
      <c r="C16" s="12" t="s">
        <v>45</v>
      </c>
      <c r="D16" s="17" t="s">
        <v>8</v>
      </c>
      <c r="E16" s="18">
        <f>SUM(F16:M16)</f>
        <v>510000</v>
      </c>
      <c r="F16" s="20">
        <f>SUM(F12:F15)</f>
        <v>510000</v>
      </c>
      <c r="G16" s="20">
        <f>SUM(G12:G15)</f>
        <v>0</v>
      </c>
      <c r="H16" s="20">
        <f t="shared" ref="H16" si="3">SUM(H12:H15)</f>
        <v>0</v>
      </c>
      <c r="I16" s="20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</row>
    <row r="17" spans="2:21" ht="14.1" customHeight="1" x14ac:dyDescent="0.25">
      <c r="B17" s="11">
        <v>8</v>
      </c>
      <c r="C17" s="12" t="s">
        <v>50</v>
      </c>
      <c r="D17" s="17" t="s">
        <v>8</v>
      </c>
      <c r="E17" s="56">
        <f>E14+E12</f>
        <v>500000</v>
      </c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</row>
    <row r="18" spans="2:21" ht="14.1" customHeight="1" x14ac:dyDescent="0.25">
      <c r="B18" s="11">
        <v>9</v>
      </c>
      <c r="C18" s="12" t="s">
        <v>51</v>
      </c>
      <c r="D18" s="17" t="s">
        <v>8</v>
      </c>
      <c r="E18" s="20">
        <f>E15</f>
        <v>10000</v>
      </c>
      <c r="F18" s="22"/>
      <c r="G18" s="22"/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  <c r="U18" s="22"/>
    </row>
    <row r="19" spans="2:21" ht="12" x14ac:dyDescent="0.25">
      <c r="B19" s="23"/>
      <c r="C19" s="24"/>
      <c r="D19" s="25"/>
      <c r="E19" s="22"/>
      <c r="F19" s="22"/>
      <c r="G19" s="22"/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  <c r="U19" s="22"/>
    </row>
    <row r="20" spans="2:21" ht="12" x14ac:dyDescent="0.25">
      <c r="B20" s="128" t="s">
        <v>10</v>
      </c>
      <c r="C20" s="129"/>
      <c r="D20" s="129"/>
      <c r="E20" s="129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spans="2:21" ht="12" x14ac:dyDescent="0.25">
      <c r="B21" s="7" t="s">
        <v>2</v>
      </c>
      <c r="C21" s="8" t="s">
        <v>3</v>
      </c>
      <c r="D21" s="9" t="s">
        <v>4</v>
      </c>
      <c r="E21" s="10" t="s">
        <v>5</v>
      </c>
      <c r="F21" s="10">
        <f>F9</f>
        <v>2024</v>
      </c>
      <c r="G21" s="10">
        <f>G9</f>
        <v>2025</v>
      </c>
      <c r="H21" s="10">
        <f>H9</f>
        <v>2026</v>
      </c>
      <c r="I21" s="10">
        <f>I9</f>
        <v>2027</v>
      </c>
      <c r="J21" s="10">
        <f t="shared" ref="J21:S21" si="4">I21+1</f>
        <v>2028</v>
      </c>
      <c r="K21" s="10">
        <f t="shared" si="4"/>
        <v>2029</v>
      </c>
      <c r="L21" s="10">
        <f t="shared" si="4"/>
        <v>2030</v>
      </c>
      <c r="M21" s="10">
        <f t="shared" si="4"/>
        <v>2031</v>
      </c>
      <c r="N21" s="10">
        <f t="shared" si="4"/>
        <v>2032</v>
      </c>
      <c r="O21" s="10">
        <f t="shared" si="4"/>
        <v>2033</v>
      </c>
      <c r="P21" s="10">
        <f t="shared" si="4"/>
        <v>2034</v>
      </c>
      <c r="Q21" s="10">
        <f t="shared" si="4"/>
        <v>2035</v>
      </c>
      <c r="R21" s="10">
        <f t="shared" si="4"/>
        <v>2036</v>
      </c>
      <c r="S21" s="10">
        <f t="shared" si="4"/>
        <v>2037</v>
      </c>
      <c r="T21" s="10">
        <f t="shared" ref="T21" si="5">S21+1</f>
        <v>2038</v>
      </c>
      <c r="U21" s="10">
        <f t="shared" ref="U21" si="6">T21+1</f>
        <v>2039</v>
      </c>
    </row>
    <row r="22" spans="2:21" ht="14.1" customHeight="1" x14ac:dyDescent="0.25">
      <c r="B22" s="11">
        <v>1</v>
      </c>
      <c r="C22" s="12" t="s">
        <v>52</v>
      </c>
      <c r="D22" s="17" t="s">
        <v>8</v>
      </c>
      <c r="E22" s="26">
        <f>SUM(F22:G22)</f>
        <v>500000</v>
      </c>
      <c r="F22" s="27">
        <f>SUM(F12+F14)</f>
        <v>500000</v>
      </c>
      <c r="G22" s="27">
        <f>SUM(G12+G14)</f>
        <v>0</v>
      </c>
      <c r="H22" s="27">
        <f>SUM(H12+H14)</f>
        <v>0</v>
      </c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</row>
    <row r="23" spans="2:21" ht="14.1" customHeight="1" x14ac:dyDescent="0.25">
      <c r="B23" s="11">
        <v>2</v>
      </c>
      <c r="C23" s="16" t="s">
        <v>53</v>
      </c>
      <c r="D23" s="17" t="s">
        <v>8</v>
      </c>
      <c r="E23" s="27">
        <f>SUM(F23:G23)</f>
        <v>10000</v>
      </c>
      <c r="F23" s="18">
        <f>F13+F15</f>
        <v>10000</v>
      </c>
      <c r="G23" s="18">
        <f t="shared" ref="G23:H23" si="7">G13+G15</f>
        <v>0</v>
      </c>
      <c r="H23" s="18">
        <f t="shared" si="7"/>
        <v>0</v>
      </c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</row>
    <row r="24" spans="2:21" ht="14.1" customHeight="1" x14ac:dyDescent="0.25">
      <c r="B24" s="28">
        <v>3</v>
      </c>
      <c r="C24" s="29" t="s">
        <v>54</v>
      </c>
      <c r="D24" s="30" t="s">
        <v>8</v>
      </c>
      <c r="E24" s="26">
        <f>SUM(F24:G24)</f>
        <v>510000</v>
      </c>
      <c r="F24" s="19">
        <f>F23+F22</f>
        <v>510000</v>
      </c>
      <c r="G24" s="19">
        <f t="shared" ref="G24:H24" si="8">G23+G22</f>
        <v>0</v>
      </c>
      <c r="H24" s="19">
        <f t="shared" si="8"/>
        <v>0</v>
      </c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</row>
    <row r="25" spans="2:21" ht="12" x14ac:dyDescent="0.25">
      <c r="B25" s="31"/>
      <c r="C25" s="32"/>
      <c r="D25" s="33"/>
      <c r="E25" s="34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35"/>
      <c r="T25" s="35"/>
      <c r="U25" s="35"/>
    </row>
    <row r="26" spans="2:21" ht="16.5" customHeight="1" x14ac:dyDescent="0.25">
      <c r="B26" s="130" t="s">
        <v>11</v>
      </c>
      <c r="C26" s="131"/>
      <c r="D26" s="131"/>
      <c r="E26" s="131"/>
      <c r="F26" s="131"/>
      <c r="G26" s="131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</row>
    <row r="27" spans="2:21" s="43" customFormat="1" ht="15" customHeight="1" x14ac:dyDescent="0.25">
      <c r="B27" s="40" t="s">
        <v>2</v>
      </c>
      <c r="C27" s="41" t="s">
        <v>3</v>
      </c>
      <c r="D27" s="40" t="s">
        <v>12</v>
      </c>
      <c r="E27" s="10" t="s">
        <v>5</v>
      </c>
      <c r="F27" s="42">
        <f t="shared" ref="F27:S27" si="9">F21</f>
        <v>2024</v>
      </c>
      <c r="G27" s="42">
        <f t="shared" si="9"/>
        <v>2025</v>
      </c>
      <c r="H27" s="42">
        <f t="shared" si="9"/>
        <v>2026</v>
      </c>
      <c r="I27" s="42">
        <f t="shared" si="9"/>
        <v>2027</v>
      </c>
      <c r="J27" s="42">
        <f t="shared" si="9"/>
        <v>2028</v>
      </c>
      <c r="K27" s="42">
        <f t="shared" si="9"/>
        <v>2029</v>
      </c>
      <c r="L27" s="42">
        <f t="shared" si="9"/>
        <v>2030</v>
      </c>
      <c r="M27" s="42">
        <f t="shared" si="9"/>
        <v>2031</v>
      </c>
      <c r="N27" s="42">
        <f t="shared" si="9"/>
        <v>2032</v>
      </c>
      <c r="O27" s="42">
        <f t="shared" si="9"/>
        <v>2033</v>
      </c>
      <c r="P27" s="42">
        <f t="shared" si="9"/>
        <v>2034</v>
      </c>
      <c r="Q27" s="42">
        <f t="shared" si="9"/>
        <v>2035</v>
      </c>
      <c r="R27" s="42">
        <f t="shared" si="9"/>
        <v>2036</v>
      </c>
      <c r="S27" s="42">
        <f t="shared" si="9"/>
        <v>2037</v>
      </c>
      <c r="T27" s="42">
        <f t="shared" ref="T27:U27" si="10">T21</f>
        <v>2038</v>
      </c>
      <c r="U27" s="42">
        <f t="shared" si="10"/>
        <v>2039</v>
      </c>
    </row>
    <row r="28" spans="2:21" s="43" customFormat="1" ht="14.1" customHeight="1" x14ac:dyDescent="0.25">
      <c r="B28" s="11">
        <v>1</v>
      </c>
      <c r="C28" s="12" t="s">
        <v>69</v>
      </c>
      <c r="D28" s="11" t="s">
        <v>6</v>
      </c>
      <c r="E28" s="13"/>
      <c r="F28" s="14">
        <f>F10</f>
        <v>0</v>
      </c>
      <c r="G28" s="14">
        <f t="shared" ref="G28:H28" si="11">G10</f>
        <v>1</v>
      </c>
      <c r="H28" s="14">
        <f t="shared" si="11"/>
        <v>2</v>
      </c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</row>
    <row r="29" spans="2:21" s="43" customFormat="1" ht="14.1" customHeight="1" x14ac:dyDescent="0.25">
      <c r="B29" s="11">
        <v>2</v>
      </c>
      <c r="C29" s="12" t="s">
        <v>7</v>
      </c>
      <c r="D29" s="11" t="s">
        <v>6</v>
      </c>
      <c r="E29" s="13"/>
      <c r="F29" s="15">
        <v>0</v>
      </c>
      <c r="G29" s="15">
        <v>1</v>
      </c>
      <c r="H29" s="15">
        <v>2</v>
      </c>
      <c r="I29" s="15">
        <v>3</v>
      </c>
      <c r="J29" s="15">
        <v>4</v>
      </c>
      <c r="K29" s="15">
        <v>5</v>
      </c>
      <c r="L29" s="15">
        <v>6</v>
      </c>
      <c r="M29" s="15">
        <v>7</v>
      </c>
      <c r="N29" s="15">
        <v>8</v>
      </c>
      <c r="O29" s="15">
        <v>9</v>
      </c>
      <c r="P29" s="15">
        <v>10</v>
      </c>
      <c r="Q29" s="15">
        <v>11</v>
      </c>
      <c r="R29" s="15">
        <v>12</v>
      </c>
      <c r="S29" s="15">
        <v>13</v>
      </c>
      <c r="T29" s="15">
        <v>14</v>
      </c>
      <c r="U29" s="15">
        <v>15</v>
      </c>
    </row>
    <row r="30" spans="2:21" ht="14.1" customHeight="1" x14ac:dyDescent="0.25">
      <c r="B30" s="11">
        <v>3</v>
      </c>
      <c r="C30" s="12" t="s">
        <v>13</v>
      </c>
      <c r="D30" s="11" t="s">
        <v>6</v>
      </c>
      <c r="E30" s="13"/>
      <c r="F30" s="44">
        <v>0</v>
      </c>
      <c r="G30" s="44">
        <v>1</v>
      </c>
      <c r="H30" s="44">
        <v>2</v>
      </c>
      <c r="I30" s="44">
        <v>3</v>
      </c>
      <c r="J30" s="44">
        <v>4</v>
      </c>
      <c r="K30" s="44">
        <v>5</v>
      </c>
      <c r="L30" s="44">
        <v>6</v>
      </c>
      <c r="M30" s="44">
        <v>7</v>
      </c>
      <c r="N30" s="44">
        <v>8</v>
      </c>
      <c r="O30" s="44">
        <v>9</v>
      </c>
      <c r="P30" s="44">
        <v>10</v>
      </c>
      <c r="Q30" s="44">
        <v>11</v>
      </c>
      <c r="R30" s="44">
        <v>12</v>
      </c>
      <c r="S30" s="44">
        <v>13</v>
      </c>
      <c r="T30" s="44">
        <v>14</v>
      </c>
      <c r="U30" s="44">
        <v>15</v>
      </c>
    </row>
    <row r="31" spans="2:21" s="47" customFormat="1" ht="14.1" customHeight="1" x14ac:dyDescent="0.25">
      <c r="B31" s="11">
        <v>4</v>
      </c>
      <c r="C31" s="45" t="s">
        <v>14</v>
      </c>
      <c r="D31" s="46" t="s">
        <v>15</v>
      </c>
      <c r="E31" s="13"/>
      <c r="F31" s="105">
        <f t="shared" ref="F31:S31" si="12">1/(1+$E$38)^F30</f>
        <v>1</v>
      </c>
      <c r="G31" s="105">
        <f t="shared" si="12"/>
        <v>0.96153846153846145</v>
      </c>
      <c r="H31" s="105">
        <f t="shared" si="12"/>
        <v>0.92455621301775137</v>
      </c>
      <c r="I31" s="105">
        <f t="shared" si="12"/>
        <v>0.88899635867091487</v>
      </c>
      <c r="J31" s="105">
        <f t="shared" si="12"/>
        <v>0.85480419102972571</v>
      </c>
      <c r="K31" s="105">
        <f t="shared" si="12"/>
        <v>0.82192710675935154</v>
      </c>
      <c r="L31" s="105">
        <f t="shared" si="12"/>
        <v>0.79031452573014571</v>
      </c>
      <c r="M31" s="105">
        <f t="shared" si="12"/>
        <v>0.75991781320206331</v>
      </c>
      <c r="N31" s="105">
        <f t="shared" si="12"/>
        <v>0.73069020500198378</v>
      </c>
      <c r="O31" s="105">
        <f t="shared" si="12"/>
        <v>0.70258673557883045</v>
      </c>
      <c r="P31" s="105">
        <f t="shared" si="12"/>
        <v>0.67556416882579851</v>
      </c>
      <c r="Q31" s="105">
        <f t="shared" si="12"/>
        <v>0.6495809315632679</v>
      </c>
      <c r="R31" s="105">
        <f t="shared" si="12"/>
        <v>0.62459704958006512</v>
      </c>
      <c r="S31" s="105">
        <f t="shared" si="12"/>
        <v>0.600574086134678</v>
      </c>
      <c r="T31" s="105">
        <f t="shared" ref="T31:U31" si="13">1/(1+$E$38)^T30</f>
        <v>0.57747508282180582</v>
      </c>
      <c r="U31" s="105">
        <f t="shared" si="13"/>
        <v>0.55526450271327477</v>
      </c>
    </row>
    <row r="32" spans="2:21" s="47" customFormat="1" ht="14.1" customHeight="1" x14ac:dyDescent="0.25">
      <c r="B32" s="11">
        <v>5</v>
      </c>
      <c r="C32" s="48" t="s">
        <v>16</v>
      </c>
      <c r="D32" s="11" t="s">
        <v>8</v>
      </c>
      <c r="E32" s="13"/>
      <c r="F32" s="49">
        <f>Parametry!D20</f>
        <v>100000</v>
      </c>
      <c r="G32" s="49">
        <f>F32</f>
        <v>100000</v>
      </c>
      <c r="H32" s="49">
        <f t="shared" ref="H32:S34" si="14">G32</f>
        <v>100000</v>
      </c>
      <c r="I32" s="49">
        <f>H32</f>
        <v>100000</v>
      </c>
      <c r="J32" s="49">
        <f t="shared" si="14"/>
        <v>100000</v>
      </c>
      <c r="K32" s="49">
        <f t="shared" si="14"/>
        <v>100000</v>
      </c>
      <c r="L32" s="49">
        <f t="shared" si="14"/>
        <v>100000</v>
      </c>
      <c r="M32" s="49">
        <f t="shared" si="14"/>
        <v>100000</v>
      </c>
      <c r="N32" s="49">
        <f t="shared" si="14"/>
        <v>100000</v>
      </c>
      <c r="O32" s="49">
        <f t="shared" si="14"/>
        <v>100000</v>
      </c>
      <c r="P32" s="49">
        <f t="shared" si="14"/>
        <v>100000</v>
      </c>
      <c r="Q32" s="49">
        <f t="shared" si="14"/>
        <v>100000</v>
      </c>
      <c r="R32" s="49">
        <f t="shared" si="14"/>
        <v>100000</v>
      </c>
      <c r="S32" s="49">
        <f t="shared" si="14"/>
        <v>100000</v>
      </c>
      <c r="T32" s="49">
        <f t="shared" ref="T32:T34" si="15">S32</f>
        <v>100000</v>
      </c>
      <c r="U32" s="49">
        <f t="shared" ref="U32:U34" si="16">T32</f>
        <v>100000</v>
      </c>
    </row>
    <row r="33" spans="2:21" s="47" customFormat="1" ht="14.1" customHeight="1" x14ac:dyDescent="0.25">
      <c r="B33" s="11">
        <v>6</v>
      </c>
      <c r="C33" s="50" t="s">
        <v>17</v>
      </c>
      <c r="D33" s="11" t="s">
        <v>8</v>
      </c>
      <c r="E33" s="13"/>
      <c r="F33" s="49">
        <f>F32</f>
        <v>100000</v>
      </c>
      <c r="G33" s="49">
        <f>Parametry!D21</f>
        <v>50000</v>
      </c>
      <c r="H33" s="49">
        <f>G33</f>
        <v>50000</v>
      </c>
      <c r="I33" s="49">
        <f t="shared" ref="I33" si="17">H33</f>
        <v>50000</v>
      </c>
      <c r="J33" s="49">
        <f t="shared" si="14"/>
        <v>50000</v>
      </c>
      <c r="K33" s="49">
        <f t="shared" si="14"/>
        <v>50000</v>
      </c>
      <c r="L33" s="49">
        <f t="shared" si="14"/>
        <v>50000</v>
      </c>
      <c r="M33" s="49">
        <f t="shared" si="14"/>
        <v>50000</v>
      </c>
      <c r="N33" s="49">
        <f t="shared" si="14"/>
        <v>50000</v>
      </c>
      <c r="O33" s="49">
        <f t="shared" si="14"/>
        <v>50000</v>
      </c>
      <c r="P33" s="49">
        <f t="shared" si="14"/>
        <v>50000</v>
      </c>
      <c r="Q33" s="49">
        <f t="shared" si="14"/>
        <v>50000</v>
      </c>
      <c r="R33" s="49">
        <f t="shared" si="14"/>
        <v>50000</v>
      </c>
      <c r="S33" s="49">
        <f t="shared" si="14"/>
        <v>50000</v>
      </c>
      <c r="T33" s="49">
        <f t="shared" si="15"/>
        <v>50000</v>
      </c>
      <c r="U33" s="49">
        <f t="shared" si="16"/>
        <v>50000</v>
      </c>
    </row>
    <row r="34" spans="2:21" s="47" customFormat="1" ht="15.75" customHeight="1" x14ac:dyDescent="0.25">
      <c r="B34" s="11">
        <v>7</v>
      </c>
      <c r="C34" s="48" t="s">
        <v>57</v>
      </c>
      <c r="D34" s="11"/>
      <c r="E34" s="13"/>
      <c r="F34" s="51">
        <v>0</v>
      </c>
      <c r="G34" s="51">
        <f>Parametry!D22</f>
        <v>20000</v>
      </c>
      <c r="H34" s="49">
        <f>G34</f>
        <v>20000</v>
      </c>
      <c r="I34" s="49">
        <f t="shared" ref="I34" si="18">H34</f>
        <v>20000</v>
      </c>
      <c r="J34" s="49">
        <f t="shared" si="14"/>
        <v>20000</v>
      </c>
      <c r="K34" s="49">
        <f t="shared" si="14"/>
        <v>20000</v>
      </c>
      <c r="L34" s="49">
        <f t="shared" si="14"/>
        <v>20000</v>
      </c>
      <c r="M34" s="49">
        <f t="shared" si="14"/>
        <v>20000</v>
      </c>
      <c r="N34" s="49">
        <f t="shared" si="14"/>
        <v>20000</v>
      </c>
      <c r="O34" s="49">
        <f t="shared" si="14"/>
        <v>20000</v>
      </c>
      <c r="P34" s="49">
        <f t="shared" si="14"/>
        <v>20000</v>
      </c>
      <c r="Q34" s="49">
        <f t="shared" si="14"/>
        <v>20000</v>
      </c>
      <c r="R34" s="49">
        <f t="shared" si="14"/>
        <v>20000</v>
      </c>
      <c r="S34" s="49">
        <f t="shared" si="14"/>
        <v>20000</v>
      </c>
      <c r="T34" s="49">
        <f t="shared" si="15"/>
        <v>20000</v>
      </c>
      <c r="U34" s="49">
        <f t="shared" si="16"/>
        <v>20000</v>
      </c>
    </row>
    <row r="35" spans="2:21" s="47" customFormat="1" ht="14.1" customHeight="1" x14ac:dyDescent="0.25">
      <c r="B35" s="11">
        <v>11</v>
      </c>
      <c r="C35" s="48" t="s">
        <v>73</v>
      </c>
      <c r="D35" s="11" t="s">
        <v>8</v>
      </c>
      <c r="E35" s="13"/>
      <c r="F35" s="49">
        <f>F32-F33+F34</f>
        <v>0</v>
      </c>
      <c r="G35" s="49">
        <f t="shared" ref="G35:S35" si="19">G32-G33+G34</f>
        <v>70000</v>
      </c>
      <c r="H35" s="49">
        <f t="shared" si="19"/>
        <v>70000</v>
      </c>
      <c r="I35" s="49">
        <f t="shared" si="19"/>
        <v>70000</v>
      </c>
      <c r="J35" s="49">
        <f t="shared" si="19"/>
        <v>70000</v>
      </c>
      <c r="K35" s="49">
        <f t="shared" si="19"/>
        <v>70000</v>
      </c>
      <c r="L35" s="49">
        <f t="shared" si="19"/>
        <v>70000</v>
      </c>
      <c r="M35" s="49">
        <f t="shared" si="19"/>
        <v>70000</v>
      </c>
      <c r="N35" s="49">
        <f t="shared" si="19"/>
        <v>70000</v>
      </c>
      <c r="O35" s="49">
        <f t="shared" si="19"/>
        <v>70000</v>
      </c>
      <c r="P35" s="49">
        <f t="shared" si="19"/>
        <v>70000</v>
      </c>
      <c r="Q35" s="49">
        <f t="shared" si="19"/>
        <v>70000</v>
      </c>
      <c r="R35" s="49">
        <f t="shared" si="19"/>
        <v>70000</v>
      </c>
      <c r="S35" s="49">
        <f t="shared" si="19"/>
        <v>70000</v>
      </c>
      <c r="T35" s="49">
        <f t="shared" ref="T35" si="20">T32-T33+T34</f>
        <v>70000</v>
      </c>
      <c r="U35" s="49">
        <f t="shared" ref="U35" si="21">U32-U33+U34</f>
        <v>70000</v>
      </c>
    </row>
    <row r="36" spans="2:21" s="47" customFormat="1" ht="14.1" customHeight="1" x14ac:dyDescent="0.25">
      <c r="B36" s="11">
        <v>12</v>
      </c>
      <c r="C36" s="52" t="s">
        <v>74</v>
      </c>
      <c r="D36" s="17" t="s">
        <v>8</v>
      </c>
      <c r="E36" s="53">
        <f>G35</f>
        <v>70000</v>
      </c>
      <c r="F36" s="54"/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</row>
    <row r="37" spans="2:21" ht="14.1" customHeight="1" x14ac:dyDescent="0.25">
      <c r="B37" s="11">
        <v>13</v>
      </c>
      <c r="C37" s="55" t="s">
        <v>54</v>
      </c>
      <c r="D37" s="17" t="s">
        <v>8</v>
      </c>
      <c r="E37" s="56">
        <f>E24</f>
        <v>510000</v>
      </c>
      <c r="F37" s="57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</row>
    <row r="38" spans="2:21" ht="14.1" customHeight="1" x14ac:dyDescent="0.25">
      <c r="B38" s="11">
        <v>15</v>
      </c>
      <c r="C38" s="55" t="s">
        <v>18</v>
      </c>
      <c r="D38" s="44" t="s">
        <v>9</v>
      </c>
      <c r="E38" s="58">
        <v>0.04</v>
      </c>
      <c r="F38" s="59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</row>
    <row r="39" spans="2:21" ht="15" customHeight="1" x14ac:dyDescent="0.25">
      <c r="B39" s="37"/>
      <c r="C39" s="36"/>
      <c r="D39" s="37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</row>
    <row r="40" spans="2:21" ht="12.75" customHeight="1" x14ac:dyDescent="0.25">
      <c r="B40" s="130" t="s">
        <v>19</v>
      </c>
      <c r="C40" s="131"/>
      <c r="D40" s="131"/>
      <c r="E40" s="60"/>
      <c r="F40" s="60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</row>
    <row r="41" spans="2:21" s="43" customFormat="1" ht="15" customHeight="1" x14ac:dyDescent="0.25">
      <c r="B41" s="61" t="s">
        <v>2</v>
      </c>
      <c r="C41" s="63" t="s">
        <v>3</v>
      </c>
      <c r="D41" s="62" t="s">
        <v>20</v>
      </c>
      <c r="E41" s="10" t="s">
        <v>5</v>
      </c>
      <c r="F41" s="64">
        <f>F27</f>
        <v>2024</v>
      </c>
      <c r="G41" s="64">
        <f>G27</f>
        <v>2025</v>
      </c>
      <c r="H41" s="64">
        <f>H27</f>
        <v>2026</v>
      </c>
      <c r="I41" s="64">
        <f>I27</f>
        <v>2027</v>
      </c>
      <c r="J41" s="64">
        <f t="shared" ref="J41:S41" si="22">I41+1</f>
        <v>2028</v>
      </c>
      <c r="K41" s="64">
        <f t="shared" si="22"/>
        <v>2029</v>
      </c>
      <c r="L41" s="64">
        <f t="shared" si="22"/>
        <v>2030</v>
      </c>
      <c r="M41" s="64">
        <f t="shared" si="22"/>
        <v>2031</v>
      </c>
      <c r="N41" s="64">
        <f t="shared" si="22"/>
        <v>2032</v>
      </c>
      <c r="O41" s="64">
        <f t="shared" si="22"/>
        <v>2033</v>
      </c>
      <c r="P41" s="64">
        <f t="shared" si="22"/>
        <v>2034</v>
      </c>
      <c r="Q41" s="64">
        <f t="shared" si="22"/>
        <v>2035</v>
      </c>
      <c r="R41" s="64">
        <f t="shared" si="22"/>
        <v>2036</v>
      </c>
      <c r="S41" s="64">
        <f t="shared" si="22"/>
        <v>2037</v>
      </c>
      <c r="T41" s="64">
        <f t="shared" ref="T41" si="23">S41+1</f>
        <v>2038</v>
      </c>
      <c r="U41" s="64">
        <f t="shared" ref="U41" si="24">T41+1</f>
        <v>2039</v>
      </c>
    </row>
    <row r="42" spans="2:21" s="43" customFormat="1" ht="15" customHeight="1" x14ac:dyDescent="0.25">
      <c r="B42" s="65">
        <v>1</v>
      </c>
      <c r="C42" s="12" t="s">
        <v>69</v>
      </c>
      <c r="D42" s="11" t="s">
        <v>6</v>
      </c>
      <c r="E42" s="13"/>
      <c r="F42" s="14">
        <f>F28</f>
        <v>0</v>
      </c>
      <c r="G42" s="14">
        <f t="shared" ref="G42:H42" si="25">G28</f>
        <v>1</v>
      </c>
      <c r="H42" s="14">
        <f t="shared" si="25"/>
        <v>2</v>
      </c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</row>
    <row r="43" spans="2:21" s="43" customFormat="1" ht="15" customHeight="1" x14ac:dyDescent="0.25">
      <c r="B43" s="65">
        <v>2</v>
      </c>
      <c r="C43" s="12" t="s">
        <v>7</v>
      </c>
      <c r="D43" s="11" t="s">
        <v>6</v>
      </c>
      <c r="E43" s="13"/>
      <c r="F43" s="15">
        <v>0</v>
      </c>
      <c r="G43" s="15">
        <v>1</v>
      </c>
      <c r="H43" s="15">
        <v>2</v>
      </c>
      <c r="I43" s="15">
        <v>3</v>
      </c>
      <c r="J43" s="15">
        <v>4</v>
      </c>
      <c r="K43" s="15">
        <v>5</v>
      </c>
      <c r="L43" s="15">
        <v>6</v>
      </c>
      <c r="M43" s="15">
        <v>7</v>
      </c>
      <c r="N43" s="15">
        <v>8</v>
      </c>
      <c r="O43" s="15">
        <v>9</v>
      </c>
      <c r="P43" s="15">
        <v>10</v>
      </c>
      <c r="Q43" s="15">
        <v>11</v>
      </c>
      <c r="R43" s="15">
        <v>12</v>
      </c>
      <c r="S43" s="15">
        <v>13</v>
      </c>
      <c r="T43" s="15">
        <v>14</v>
      </c>
      <c r="U43" s="15">
        <v>15</v>
      </c>
    </row>
    <row r="44" spans="2:21" s="69" customFormat="1" ht="15" customHeight="1" x14ac:dyDescent="0.25">
      <c r="B44" s="65">
        <v>3</v>
      </c>
      <c r="C44" s="66" t="s">
        <v>55</v>
      </c>
      <c r="D44" s="17" t="s">
        <v>8</v>
      </c>
      <c r="E44" s="67">
        <f>SUM(F44:M44)</f>
        <v>510000</v>
      </c>
      <c r="F44" s="68">
        <f>F16</f>
        <v>510000</v>
      </c>
      <c r="G44" s="68">
        <f>G16</f>
        <v>0</v>
      </c>
      <c r="H44" s="68">
        <f>H16</f>
        <v>0</v>
      </c>
      <c r="I44" s="68">
        <f>I16</f>
        <v>0</v>
      </c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</row>
    <row r="45" spans="2:21" s="69" customFormat="1" ht="15" customHeight="1" x14ac:dyDescent="0.25">
      <c r="B45" s="65">
        <v>4</v>
      </c>
      <c r="C45" s="48" t="s">
        <v>56</v>
      </c>
      <c r="D45" s="17" t="s">
        <v>8</v>
      </c>
      <c r="E45" s="67">
        <f>SUM(F45:M45)</f>
        <v>510000</v>
      </c>
      <c r="F45" s="70">
        <f t="shared" ref="F45:S45" si="26">F44*F31</f>
        <v>510000</v>
      </c>
      <c r="G45" s="70">
        <f>G44*G31</f>
        <v>0</v>
      </c>
      <c r="H45" s="70">
        <f t="shared" si="26"/>
        <v>0</v>
      </c>
      <c r="I45" s="70">
        <f t="shared" si="26"/>
        <v>0</v>
      </c>
      <c r="J45" s="70">
        <f t="shared" si="26"/>
        <v>0</v>
      </c>
      <c r="K45" s="70">
        <f t="shared" si="26"/>
        <v>0</v>
      </c>
      <c r="L45" s="70">
        <f t="shared" si="26"/>
        <v>0</v>
      </c>
      <c r="M45" s="70">
        <f t="shared" si="26"/>
        <v>0</v>
      </c>
      <c r="N45" s="70">
        <f t="shared" si="26"/>
        <v>0</v>
      </c>
      <c r="O45" s="70">
        <f t="shared" si="26"/>
        <v>0</v>
      </c>
      <c r="P45" s="70">
        <f t="shared" si="26"/>
        <v>0</v>
      </c>
      <c r="Q45" s="70">
        <f t="shared" si="26"/>
        <v>0</v>
      </c>
      <c r="R45" s="70">
        <f t="shared" si="26"/>
        <v>0</v>
      </c>
      <c r="S45" s="70">
        <f t="shared" si="26"/>
        <v>0</v>
      </c>
      <c r="T45" s="70">
        <f t="shared" ref="T45:U45" si="27">T44*T31</f>
        <v>0</v>
      </c>
      <c r="U45" s="70">
        <f t="shared" si="27"/>
        <v>0</v>
      </c>
    </row>
    <row r="46" spans="2:21" s="69" customFormat="1" ht="15" customHeight="1" x14ac:dyDescent="0.25">
      <c r="B46" s="65">
        <v>5</v>
      </c>
      <c r="C46" s="48" t="s">
        <v>21</v>
      </c>
      <c r="D46" s="17" t="s">
        <v>8</v>
      </c>
      <c r="E46" s="71"/>
      <c r="F46" s="70">
        <f t="shared" ref="F46:S46" si="28">F$31*F32</f>
        <v>100000</v>
      </c>
      <c r="G46" s="70">
        <f t="shared" si="28"/>
        <v>96153.846153846142</v>
      </c>
      <c r="H46" s="70">
        <f t="shared" si="28"/>
        <v>92455.621301775143</v>
      </c>
      <c r="I46" s="70">
        <f t="shared" si="28"/>
        <v>88899.635867091492</v>
      </c>
      <c r="J46" s="70">
        <f t="shared" si="28"/>
        <v>85480.419102972577</v>
      </c>
      <c r="K46" s="70">
        <f t="shared" si="28"/>
        <v>82192.710675935159</v>
      </c>
      <c r="L46" s="70">
        <f t="shared" si="28"/>
        <v>79031.452573014569</v>
      </c>
      <c r="M46" s="70">
        <f t="shared" si="28"/>
        <v>75991.781320206326</v>
      </c>
      <c r="N46" s="70">
        <f t="shared" si="28"/>
        <v>73069.020500198385</v>
      </c>
      <c r="O46" s="70">
        <f t="shared" si="28"/>
        <v>70258.673557883041</v>
      </c>
      <c r="P46" s="70">
        <f t="shared" si="28"/>
        <v>67556.416882579855</v>
      </c>
      <c r="Q46" s="70">
        <f t="shared" si="28"/>
        <v>64958.093156326788</v>
      </c>
      <c r="R46" s="70">
        <f t="shared" si="28"/>
        <v>62459.704958006514</v>
      </c>
      <c r="S46" s="70">
        <f t="shared" si="28"/>
        <v>60057.4086134678</v>
      </c>
      <c r="T46" s="70">
        <f t="shared" ref="T46:U46" si="29">T$31*T32</f>
        <v>57747.508282180585</v>
      </c>
      <c r="U46" s="70">
        <f t="shared" si="29"/>
        <v>55526.450271327478</v>
      </c>
    </row>
    <row r="47" spans="2:21" s="69" customFormat="1" ht="15" customHeight="1" x14ac:dyDescent="0.25">
      <c r="B47" s="65">
        <v>6</v>
      </c>
      <c r="C47" s="50" t="s">
        <v>22</v>
      </c>
      <c r="D47" s="17"/>
      <c r="E47" s="71"/>
      <c r="F47" s="70">
        <f t="shared" ref="F47:S47" si="30">F$31*F33</f>
        <v>100000</v>
      </c>
      <c r="G47" s="70">
        <f t="shared" si="30"/>
        <v>48076.923076923071</v>
      </c>
      <c r="H47" s="70">
        <f t="shared" si="30"/>
        <v>46227.810650887572</v>
      </c>
      <c r="I47" s="70">
        <f t="shared" si="30"/>
        <v>44449.817933545746</v>
      </c>
      <c r="J47" s="70">
        <f t="shared" si="30"/>
        <v>42740.209551486289</v>
      </c>
      <c r="K47" s="70">
        <f t="shared" si="30"/>
        <v>41096.35533796758</v>
      </c>
      <c r="L47" s="70">
        <f t="shared" si="30"/>
        <v>39515.726286507284</v>
      </c>
      <c r="M47" s="70">
        <f t="shared" si="30"/>
        <v>37995.890660103163</v>
      </c>
      <c r="N47" s="70">
        <f t="shared" si="30"/>
        <v>36534.510250099192</v>
      </c>
      <c r="O47" s="70">
        <f t="shared" si="30"/>
        <v>35129.336778941521</v>
      </c>
      <c r="P47" s="70">
        <f t="shared" si="30"/>
        <v>33778.208441289928</v>
      </c>
      <c r="Q47" s="70">
        <f t="shared" si="30"/>
        <v>32479.046578163394</v>
      </c>
      <c r="R47" s="70">
        <f t="shared" si="30"/>
        <v>31229.852479003257</v>
      </c>
      <c r="S47" s="70">
        <f t="shared" si="30"/>
        <v>30028.7043067339</v>
      </c>
      <c r="T47" s="70">
        <f t="shared" ref="T47:U47" si="31">T$31*T33</f>
        <v>28873.754141090292</v>
      </c>
      <c r="U47" s="70">
        <f t="shared" si="31"/>
        <v>27763.225135663739</v>
      </c>
    </row>
    <row r="48" spans="2:21" s="69" customFormat="1" ht="15" customHeight="1" x14ac:dyDescent="0.25">
      <c r="B48" s="65">
        <v>7</v>
      </c>
      <c r="C48" s="48" t="s">
        <v>23</v>
      </c>
      <c r="D48" s="17" t="s">
        <v>8</v>
      </c>
      <c r="E48" s="71"/>
      <c r="F48" s="70">
        <f t="shared" ref="F48:S48" si="32">F$31*F35</f>
        <v>0</v>
      </c>
      <c r="G48" s="70">
        <f t="shared" si="32"/>
        <v>67307.692307692298</v>
      </c>
      <c r="H48" s="70">
        <f t="shared" si="32"/>
        <v>64718.934911242599</v>
      </c>
      <c r="I48" s="70">
        <f t="shared" si="32"/>
        <v>62229.745106964037</v>
      </c>
      <c r="J48" s="70">
        <f t="shared" si="32"/>
        <v>59836.2933720808</v>
      </c>
      <c r="K48" s="70">
        <f t="shared" si="32"/>
        <v>57534.897473154611</v>
      </c>
      <c r="L48" s="70">
        <f t="shared" si="32"/>
        <v>55322.0168011102</v>
      </c>
      <c r="M48" s="70">
        <f t="shared" si="32"/>
        <v>53194.246924144434</v>
      </c>
      <c r="N48" s="70">
        <f t="shared" si="32"/>
        <v>51148.314350138862</v>
      </c>
      <c r="O48" s="70">
        <f t="shared" si="32"/>
        <v>49181.07149051813</v>
      </c>
      <c r="P48" s="70">
        <f t="shared" si="32"/>
        <v>47289.491817805894</v>
      </c>
      <c r="Q48" s="70">
        <f t="shared" si="32"/>
        <v>45470.665209428756</v>
      </c>
      <c r="R48" s="70">
        <f t="shared" si="32"/>
        <v>43721.793470604556</v>
      </c>
      <c r="S48" s="70">
        <f t="shared" si="32"/>
        <v>42040.186029427459</v>
      </c>
      <c r="T48" s="70">
        <f t="shared" ref="T48:U48" si="33">T$31*T35</f>
        <v>40423.255797526406</v>
      </c>
      <c r="U48" s="70">
        <f t="shared" si="33"/>
        <v>38868.515189929232</v>
      </c>
    </row>
    <row r="49" spans="1:21" s="69" customFormat="1" ht="15" customHeight="1" x14ac:dyDescent="0.25">
      <c r="B49" s="65">
        <v>8</v>
      </c>
      <c r="C49" s="48" t="s">
        <v>24</v>
      </c>
      <c r="D49" s="17" t="s">
        <v>8</v>
      </c>
      <c r="E49" s="72">
        <f>SUM(F45:M45)</f>
        <v>510000</v>
      </c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</row>
    <row r="50" spans="1:21" s="69" customFormat="1" ht="15" customHeight="1" x14ac:dyDescent="0.25">
      <c r="B50" s="65">
        <v>9</v>
      </c>
      <c r="C50" s="55" t="s">
        <v>25</v>
      </c>
      <c r="D50" s="17" t="s">
        <v>8</v>
      </c>
      <c r="E50" s="72">
        <f>SUM(F46:U46)</f>
        <v>1211838.7432168119</v>
      </c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</row>
    <row r="51" spans="1:21" s="69" customFormat="1" ht="15" customHeight="1" x14ac:dyDescent="0.25">
      <c r="B51" s="65">
        <v>10</v>
      </c>
      <c r="C51" s="55" t="s">
        <v>26</v>
      </c>
      <c r="D51" s="17" t="s">
        <v>8</v>
      </c>
      <c r="E51" s="72">
        <f>SUM(F47:U47)</f>
        <v>655919.37160840596</v>
      </c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</row>
    <row r="52" spans="1:21" s="69" customFormat="1" ht="15" customHeight="1" x14ac:dyDescent="0.25">
      <c r="B52" s="65">
        <v>11</v>
      </c>
      <c r="C52" s="55" t="s">
        <v>27</v>
      </c>
      <c r="D52" s="17" t="s">
        <v>8</v>
      </c>
      <c r="E52" s="72">
        <f>SUM(F48:U48)</f>
        <v>778287.12025176839</v>
      </c>
      <c r="F52" s="73"/>
      <c r="G52" s="73"/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  <c r="T52" s="73"/>
      <c r="U52" s="73"/>
    </row>
    <row r="53" spans="1:21" ht="15" customHeight="1" x14ac:dyDescent="0.25">
      <c r="B53" s="37"/>
      <c r="C53" s="36"/>
      <c r="D53" s="37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</row>
    <row r="54" spans="1:21" ht="12" x14ac:dyDescent="0.25">
      <c r="A54" s="74"/>
      <c r="B54" s="128" t="s">
        <v>59</v>
      </c>
      <c r="C54" s="129"/>
      <c r="D54" s="129"/>
      <c r="E54" s="129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</row>
    <row r="55" spans="1:21" ht="12" x14ac:dyDescent="0.25">
      <c r="A55" s="75"/>
      <c r="B55" s="76" t="s">
        <v>2</v>
      </c>
      <c r="C55" s="77" t="s">
        <v>3</v>
      </c>
      <c r="D55" s="28" t="s">
        <v>4</v>
      </c>
      <c r="E55" s="76" t="s">
        <v>5</v>
      </c>
      <c r="F55" s="76">
        <f t="shared" ref="F55:S55" si="34">F41</f>
        <v>2024</v>
      </c>
      <c r="G55" s="76">
        <f t="shared" si="34"/>
        <v>2025</v>
      </c>
      <c r="H55" s="76">
        <f t="shared" si="34"/>
        <v>2026</v>
      </c>
      <c r="I55" s="76">
        <f t="shared" si="34"/>
        <v>2027</v>
      </c>
      <c r="J55" s="76">
        <f t="shared" si="34"/>
        <v>2028</v>
      </c>
      <c r="K55" s="76">
        <f t="shared" si="34"/>
        <v>2029</v>
      </c>
      <c r="L55" s="76">
        <f t="shared" si="34"/>
        <v>2030</v>
      </c>
      <c r="M55" s="76">
        <f t="shared" si="34"/>
        <v>2031</v>
      </c>
      <c r="N55" s="76">
        <f t="shared" si="34"/>
        <v>2032</v>
      </c>
      <c r="O55" s="76">
        <f t="shared" si="34"/>
        <v>2033</v>
      </c>
      <c r="P55" s="76">
        <f t="shared" si="34"/>
        <v>2034</v>
      </c>
      <c r="Q55" s="76">
        <f t="shared" si="34"/>
        <v>2035</v>
      </c>
      <c r="R55" s="76">
        <f t="shared" si="34"/>
        <v>2036</v>
      </c>
      <c r="S55" s="76">
        <f t="shared" si="34"/>
        <v>2037</v>
      </c>
      <c r="T55" s="76">
        <f t="shared" ref="T55:U55" si="35">T41</f>
        <v>2038</v>
      </c>
      <c r="U55" s="76">
        <f t="shared" si="35"/>
        <v>2039</v>
      </c>
    </row>
    <row r="56" spans="1:21" ht="14.1" customHeight="1" x14ac:dyDescent="0.25">
      <c r="A56" s="78"/>
      <c r="B56" s="11">
        <v>1</v>
      </c>
      <c r="C56" s="12" t="s">
        <v>69</v>
      </c>
      <c r="D56" s="11" t="s">
        <v>6</v>
      </c>
      <c r="E56" s="13"/>
      <c r="F56" s="14">
        <f>F42</f>
        <v>0</v>
      </c>
      <c r="G56" s="14">
        <f t="shared" ref="G56:H56" si="36">G42</f>
        <v>1</v>
      </c>
      <c r="H56" s="14">
        <f t="shared" si="36"/>
        <v>2</v>
      </c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</row>
    <row r="57" spans="1:21" ht="14.1" customHeight="1" x14ac:dyDescent="0.25">
      <c r="A57" s="78"/>
      <c r="B57" s="11">
        <v>2</v>
      </c>
      <c r="C57" s="12" t="s">
        <v>7</v>
      </c>
      <c r="D57" s="11" t="s">
        <v>6</v>
      </c>
      <c r="E57" s="13"/>
      <c r="F57" s="15">
        <v>0</v>
      </c>
      <c r="G57" s="15">
        <v>1</v>
      </c>
      <c r="H57" s="15">
        <v>2</v>
      </c>
      <c r="I57" s="15">
        <v>3</v>
      </c>
      <c r="J57" s="15">
        <v>4</v>
      </c>
      <c r="K57" s="15">
        <v>5</v>
      </c>
      <c r="L57" s="15">
        <v>6</v>
      </c>
      <c r="M57" s="15">
        <v>7</v>
      </c>
      <c r="N57" s="15">
        <v>8</v>
      </c>
      <c r="O57" s="15">
        <v>9</v>
      </c>
      <c r="P57" s="15">
        <v>10</v>
      </c>
      <c r="Q57" s="15">
        <v>11</v>
      </c>
      <c r="R57" s="15">
        <v>12</v>
      </c>
      <c r="S57" s="15">
        <v>13</v>
      </c>
      <c r="T57" s="15">
        <v>14</v>
      </c>
      <c r="U57" s="15">
        <v>15</v>
      </c>
    </row>
    <row r="58" spans="1:21" ht="14.1" customHeight="1" x14ac:dyDescent="0.25">
      <c r="A58" s="78"/>
      <c r="B58" s="11">
        <v>3</v>
      </c>
      <c r="C58" s="16" t="str">
        <f>C44</f>
        <v>Nakłady inwestycyjne - ceny stałe</v>
      </c>
      <c r="D58" s="79" t="str">
        <f>D44</f>
        <v>zł</v>
      </c>
      <c r="E58" s="13"/>
      <c r="F58" s="80">
        <f t="shared" ref="F58:S58" si="37">F44</f>
        <v>510000</v>
      </c>
      <c r="G58" s="80">
        <f t="shared" si="37"/>
        <v>0</v>
      </c>
      <c r="H58" s="80">
        <f t="shared" si="37"/>
        <v>0</v>
      </c>
      <c r="I58" s="81">
        <f t="shared" si="37"/>
        <v>0</v>
      </c>
      <c r="J58" s="81">
        <f t="shared" si="37"/>
        <v>0</v>
      </c>
      <c r="K58" s="81">
        <f t="shared" si="37"/>
        <v>0</v>
      </c>
      <c r="L58" s="81">
        <f t="shared" si="37"/>
        <v>0</v>
      </c>
      <c r="M58" s="81">
        <f t="shared" si="37"/>
        <v>0</v>
      </c>
      <c r="N58" s="81">
        <f t="shared" si="37"/>
        <v>0</v>
      </c>
      <c r="O58" s="81">
        <f t="shared" si="37"/>
        <v>0</v>
      </c>
      <c r="P58" s="81">
        <f t="shared" si="37"/>
        <v>0</v>
      </c>
      <c r="Q58" s="81">
        <f t="shared" si="37"/>
        <v>0</v>
      </c>
      <c r="R58" s="81">
        <f t="shared" si="37"/>
        <v>0</v>
      </c>
      <c r="S58" s="81">
        <f t="shared" si="37"/>
        <v>0</v>
      </c>
      <c r="T58" s="81">
        <f t="shared" ref="T58:U58" si="38">T44</f>
        <v>0</v>
      </c>
      <c r="U58" s="81">
        <f t="shared" si="38"/>
        <v>0</v>
      </c>
    </row>
    <row r="59" spans="1:21" ht="14.1" customHeight="1" x14ac:dyDescent="0.25">
      <c r="A59" s="78"/>
      <c r="B59" s="11">
        <v>5</v>
      </c>
      <c r="C59" s="111" t="s">
        <v>73</v>
      </c>
      <c r="D59" s="82" t="str">
        <f>D46</f>
        <v>zł</v>
      </c>
      <c r="E59" s="13"/>
      <c r="F59" s="83">
        <f t="shared" ref="F59:S59" si="39">F35</f>
        <v>0</v>
      </c>
      <c r="G59" s="83">
        <f t="shared" si="39"/>
        <v>70000</v>
      </c>
      <c r="H59" s="83">
        <f t="shared" si="39"/>
        <v>70000</v>
      </c>
      <c r="I59" s="83">
        <f t="shared" si="39"/>
        <v>70000</v>
      </c>
      <c r="J59" s="83">
        <f t="shared" si="39"/>
        <v>70000</v>
      </c>
      <c r="K59" s="83">
        <f t="shared" si="39"/>
        <v>70000</v>
      </c>
      <c r="L59" s="83">
        <f t="shared" si="39"/>
        <v>70000</v>
      </c>
      <c r="M59" s="83">
        <f t="shared" si="39"/>
        <v>70000</v>
      </c>
      <c r="N59" s="83">
        <f t="shared" si="39"/>
        <v>70000</v>
      </c>
      <c r="O59" s="83">
        <f t="shared" si="39"/>
        <v>70000</v>
      </c>
      <c r="P59" s="83">
        <f t="shared" si="39"/>
        <v>70000</v>
      </c>
      <c r="Q59" s="83">
        <f t="shared" si="39"/>
        <v>70000</v>
      </c>
      <c r="R59" s="83">
        <f t="shared" si="39"/>
        <v>70000</v>
      </c>
      <c r="S59" s="83">
        <f t="shared" si="39"/>
        <v>70000</v>
      </c>
      <c r="T59" s="83">
        <f t="shared" ref="T59:U59" si="40">T35</f>
        <v>70000</v>
      </c>
      <c r="U59" s="83">
        <f t="shared" si="40"/>
        <v>70000</v>
      </c>
    </row>
    <row r="60" spans="1:21" ht="14.1" customHeight="1" x14ac:dyDescent="0.25">
      <c r="A60" s="78"/>
      <c r="B60" s="11">
        <v>6</v>
      </c>
      <c r="C60" s="12" t="s">
        <v>28</v>
      </c>
      <c r="D60" s="82" t="str">
        <f>D48</f>
        <v>zł</v>
      </c>
      <c r="E60" s="13"/>
      <c r="F60" s="84">
        <f t="shared" ref="F60:S60" si="41">F59-F58</f>
        <v>-510000</v>
      </c>
      <c r="G60" s="84">
        <f>G59-G58</f>
        <v>70000</v>
      </c>
      <c r="H60" s="84">
        <f t="shared" si="41"/>
        <v>70000</v>
      </c>
      <c r="I60" s="84">
        <f>I59-I58</f>
        <v>70000</v>
      </c>
      <c r="J60" s="84">
        <f>J59-J58</f>
        <v>70000</v>
      </c>
      <c r="K60" s="84">
        <f t="shared" si="41"/>
        <v>70000</v>
      </c>
      <c r="L60" s="84">
        <f t="shared" si="41"/>
        <v>70000</v>
      </c>
      <c r="M60" s="84">
        <f t="shared" si="41"/>
        <v>70000</v>
      </c>
      <c r="N60" s="84">
        <f t="shared" si="41"/>
        <v>70000</v>
      </c>
      <c r="O60" s="84">
        <f t="shared" si="41"/>
        <v>70000</v>
      </c>
      <c r="P60" s="84">
        <f t="shared" si="41"/>
        <v>70000</v>
      </c>
      <c r="Q60" s="84">
        <f t="shared" si="41"/>
        <v>70000</v>
      </c>
      <c r="R60" s="84">
        <f t="shared" si="41"/>
        <v>70000</v>
      </c>
      <c r="S60" s="84">
        <f t="shared" si="41"/>
        <v>70000</v>
      </c>
      <c r="T60" s="84">
        <f t="shared" ref="T60:U60" si="42">T59-T58</f>
        <v>70000</v>
      </c>
      <c r="U60" s="84">
        <f t="shared" si="42"/>
        <v>70000</v>
      </c>
    </row>
    <row r="61" spans="1:21" ht="14.1" customHeight="1" x14ac:dyDescent="0.25">
      <c r="A61" s="78"/>
      <c r="B61" s="11">
        <v>7</v>
      </c>
      <c r="C61" s="85" t="str">
        <f>C38</f>
        <v>Finansowa stopa dyskonta</v>
      </c>
      <c r="D61" s="86" t="s">
        <v>9</v>
      </c>
      <c r="E61" s="87">
        <f>E38</f>
        <v>0.04</v>
      </c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</row>
    <row r="62" spans="1:21" ht="14.1" customHeight="1" x14ac:dyDescent="0.25">
      <c r="A62" s="88"/>
      <c r="B62" s="11">
        <v>8</v>
      </c>
      <c r="C62" s="112" t="s">
        <v>42</v>
      </c>
      <c r="D62" s="17" t="s">
        <v>8</v>
      </c>
      <c r="E62" s="72">
        <f>NPV(E61,(F59:U59))-SUM(F58:G58)</f>
        <v>238353.00024208508</v>
      </c>
      <c r="F62" s="89"/>
      <c r="G62" s="89"/>
      <c r="H62" s="89"/>
      <c r="I62" s="89"/>
      <c r="J62" s="89"/>
      <c r="K62" s="89"/>
      <c r="L62" s="89"/>
      <c r="M62" s="89"/>
      <c r="N62" s="89"/>
      <c r="O62" s="89"/>
      <c r="P62" s="89"/>
      <c r="Q62" s="89"/>
      <c r="R62" s="89"/>
      <c r="S62" s="89"/>
      <c r="T62" s="89"/>
      <c r="U62" s="89"/>
    </row>
    <row r="63" spans="1:21" ht="14.1" customHeight="1" x14ac:dyDescent="0.25">
      <c r="A63" s="88"/>
      <c r="B63" s="11">
        <v>9</v>
      </c>
      <c r="C63" s="91" t="s">
        <v>29</v>
      </c>
      <c r="D63" s="86" t="s">
        <v>9</v>
      </c>
      <c r="E63" s="99">
        <f>IRR(F60:U60)</f>
        <v>0.1076356616856049</v>
      </c>
      <c r="F63" s="89"/>
      <c r="G63" s="89"/>
      <c r="H63" s="89"/>
      <c r="I63" s="89"/>
      <c r="J63" s="89"/>
      <c r="K63" s="89"/>
      <c r="L63" s="89"/>
      <c r="M63" s="89"/>
      <c r="N63" s="89"/>
      <c r="O63" s="89"/>
      <c r="P63" s="89"/>
      <c r="Q63" s="89"/>
      <c r="R63" s="89"/>
      <c r="S63" s="89"/>
      <c r="T63" s="89"/>
      <c r="U63" s="89"/>
    </row>
    <row r="64" spans="1:21" ht="12" x14ac:dyDescent="0.25">
      <c r="A64" s="78"/>
      <c r="B64" s="23"/>
      <c r="C64" s="90"/>
      <c r="D64" s="23"/>
      <c r="E64" s="90"/>
      <c r="F64" s="90"/>
      <c r="G64" s="90"/>
      <c r="H64" s="90"/>
      <c r="I64" s="90"/>
      <c r="J64" s="90"/>
      <c r="K64" s="90"/>
      <c r="L64" s="90"/>
      <c r="M64" s="90"/>
      <c r="N64" s="90"/>
      <c r="O64" s="90"/>
      <c r="P64" s="90"/>
      <c r="Q64" s="90"/>
      <c r="R64" s="90"/>
      <c r="S64" s="90"/>
      <c r="T64" s="90"/>
      <c r="U64" s="90"/>
    </row>
  </sheetData>
  <mergeCells count="5">
    <mergeCell ref="B8:E8"/>
    <mergeCell ref="B20:E20"/>
    <mergeCell ref="B26:G26"/>
    <mergeCell ref="B40:D40"/>
    <mergeCell ref="B54:E54"/>
  </mergeCells>
  <conditionalFormatting sqref="C61:D61 D63">
    <cfRule type="expression" dxfId="0" priority="1" stopIfTrue="1">
      <formula>"g10"</formula>
    </cfRule>
  </conditionalFormatting>
  <pageMargins left="0.35433070866141736" right="0.27559055118110237" top="0.98425196850393704" bottom="0.74803149606299213" header="0.51181102362204722" footer="0.27559055118110237"/>
  <pageSetup paperSize="9" scale="54" fitToWidth="0" orientation="landscape" r:id="rId1"/>
  <headerFooter alignWithMargins="0">
    <oddFooter>&amp;C&amp;A&amp;R&amp;P</oddFooter>
  </headerFooter>
  <rowBreaks count="1" manualBreakCount="1">
    <brk id="39" max="16383" man="1"/>
  </rowBreaks>
  <ignoredErrors>
    <ignoredError sqref="G16:H16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E13"/>
  <sheetViews>
    <sheetView workbookViewId="0">
      <selection activeCell="G17" sqref="G17"/>
    </sheetView>
  </sheetViews>
  <sheetFormatPr defaultRowHeight="15" x14ac:dyDescent="0.25"/>
  <cols>
    <col min="1" max="1" width="5.140625" customWidth="1"/>
    <col min="2" max="2" width="19.5703125" customWidth="1"/>
    <col min="3" max="3" width="10.28515625" customWidth="1"/>
    <col min="4" max="4" width="12" customWidth="1"/>
    <col min="5" max="5" width="11.28515625" customWidth="1"/>
  </cols>
  <sheetData>
    <row r="4" spans="1:5" x14ac:dyDescent="0.25">
      <c r="A4" s="100" t="s">
        <v>118</v>
      </c>
    </row>
    <row r="5" spans="1:5" x14ac:dyDescent="0.25">
      <c r="C5" s="100"/>
    </row>
    <row r="6" spans="1:5" x14ac:dyDescent="0.25">
      <c r="A6" s="94" t="s">
        <v>2</v>
      </c>
      <c r="B6" s="95" t="s">
        <v>85</v>
      </c>
      <c r="C6" s="94" t="s">
        <v>86</v>
      </c>
      <c r="D6" s="132" t="s">
        <v>119</v>
      </c>
      <c r="E6" s="133"/>
    </row>
    <row r="7" spans="1:5" x14ac:dyDescent="0.25">
      <c r="A7" s="94">
        <v>1</v>
      </c>
      <c r="B7" s="95" t="s">
        <v>87</v>
      </c>
      <c r="C7" s="94">
        <v>94.19</v>
      </c>
      <c r="D7" s="94" t="s">
        <v>88</v>
      </c>
      <c r="E7" s="120">
        <v>2374</v>
      </c>
    </row>
    <row r="8" spans="1:5" x14ac:dyDescent="0.25">
      <c r="A8" s="94">
        <v>2</v>
      </c>
      <c r="B8" s="95" t="s">
        <v>89</v>
      </c>
      <c r="C8" s="94">
        <v>55.47</v>
      </c>
      <c r="D8" s="94" t="s">
        <v>90</v>
      </c>
      <c r="E8" s="120">
        <v>2028</v>
      </c>
    </row>
    <row r="9" spans="1:5" x14ac:dyDescent="0.25">
      <c r="A9" s="94">
        <v>3</v>
      </c>
      <c r="B9" s="95" t="s">
        <v>91</v>
      </c>
      <c r="C9" s="94">
        <v>74.099999999999994</v>
      </c>
      <c r="D9" s="94" t="s">
        <v>88</v>
      </c>
      <c r="E9" s="120">
        <v>3186</v>
      </c>
    </row>
    <row r="10" spans="1:5" x14ac:dyDescent="0.25">
      <c r="A10" s="94">
        <v>4</v>
      </c>
      <c r="B10" s="95" t="s">
        <v>92</v>
      </c>
      <c r="C10" s="94">
        <v>63.1</v>
      </c>
      <c r="D10" s="94" t="s">
        <v>88</v>
      </c>
      <c r="E10" s="120">
        <v>2985</v>
      </c>
    </row>
    <row r="11" spans="1:5" x14ac:dyDescent="0.25">
      <c r="A11" s="94"/>
      <c r="B11" s="95"/>
      <c r="C11" s="94" t="s">
        <v>93</v>
      </c>
      <c r="D11" s="121"/>
      <c r="E11" s="95"/>
    </row>
    <row r="12" spans="1:5" x14ac:dyDescent="0.25">
      <c r="A12" s="94">
        <v>5</v>
      </c>
      <c r="B12" s="95" t="s">
        <v>94</v>
      </c>
      <c r="C12" s="94">
        <v>685</v>
      </c>
      <c r="D12" s="121"/>
      <c r="E12" s="95"/>
    </row>
    <row r="13" spans="1:5" x14ac:dyDescent="0.25">
      <c r="A13" s="92"/>
      <c r="C13" s="92"/>
      <c r="D13" s="122"/>
    </row>
  </sheetData>
  <mergeCells count="1">
    <mergeCell ref="D6:E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Parametry</vt:lpstr>
      <vt:lpstr>Efektywnosc</vt:lpstr>
      <vt:lpstr>Wskazniki emisji</vt:lpstr>
      <vt:lpstr>Efektywnosc!Obszar_wydruku</vt:lpstr>
    </vt:vector>
  </TitlesOfParts>
  <Company>BAPE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Zalacznik_analiza finansowa</dc:title>
  <dc:creator>Andrzej</dc:creator>
  <cp:lastModifiedBy>Monika Jung</cp:lastModifiedBy>
  <cp:lastPrinted>2024-11-22T07:54:43Z</cp:lastPrinted>
  <dcterms:created xsi:type="dcterms:W3CDTF">2019-02-21T14:49:33Z</dcterms:created>
  <dcterms:modified xsi:type="dcterms:W3CDTF">2024-11-22T07:54:49Z</dcterms:modified>
</cp:coreProperties>
</file>